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Data\Bibliotheque\KnowHow\Solaire\DegresJours\"/>
    </mc:Choice>
  </mc:AlternateContent>
  <xr:revisionPtr revIDLastSave="0" documentId="13_ncr:40009_{1C64A82A-0404-4619-9016-0AB1DB7162A5}" xr6:coauthVersionLast="45" xr6:coauthVersionMax="45" xr10:uidLastSave="{00000000-0000-0000-0000-000000000000}"/>
  <bookViews>
    <workbookView xWindow="-120" yWindow="-120" windowWidth="22755" windowHeight="13740" tabRatio="595"/>
  </bookViews>
  <sheets>
    <sheet name="DJ2005" sheetId="33" r:id="rId1"/>
    <sheet name="DJ2019" sheetId="31" r:id="rId2"/>
  </sheets>
  <definedNames>
    <definedName name="_xlnm.Database">#REF!</definedName>
    <definedName name="_xlnm.Print_Titles" localSheetId="0">'DJ2005'!$3:$22</definedName>
    <definedName name="_xlnm.Print_Titles" localSheetId="1">'DJ2019'!$3:$22</definedName>
    <definedName name="_xlnm.Print_Titles">#REF!</definedName>
  </definedNames>
  <calcPr calcId="191029" fullCalcOnLoad="1"/>
  <pivotCaches>
    <pivotCache cacheId="22" r:id="rId3"/>
    <pivotCache cacheId="25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0" i="33" l="1"/>
  <c r="P39" i="33"/>
  <c r="P39" i="31"/>
  <c r="E389" i="33"/>
  <c r="E388" i="33"/>
  <c r="E387" i="33"/>
  <c r="E386" i="33"/>
  <c r="E385" i="33"/>
  <c r="E384" i="33"/>
  <c r="E383" i="33"/>
  <c r="E382" i="33"/>
  <c r="E381" i="33"/>
  <c r="E380" i="33"/>
  <c r="E379" i="33"/>
  <c r="E378" i="33"/>
  <c r="E377" i="33"/>
  <c r="E376" i="33"/>
  <c r="E375" i="33"/>
  <c r="E374" i="33"/>
  <c r="E373" i="33"/>
  <c r="E372" i="33"/>
  <c r="E371" i="33"/>
  <c r="E370" i="33"/>
  <c r="E369" i="33"/>
  <c r="E368" i="33"/>
  <c r="E367" i="33"/>
  <c r="E366" i="33"/>
  <c r="E365" i="33"/>
  <c r="E364" i="33"/>
  <c r="E363" i="33"/>
  <c r="E362" i="33"/>
  <c r="E361" i="33"/>
  <c r="E360" i="33"/>
  <c r="E359" i="33"/>
  <c r="E358" i="33"/>
  <c r="E357" i="33"/>
  <c r="E356" i="33"/>
  <c r="E355" i="33"/>
  <c r="E354" i="33"/>
  <c r="E353" i="33"/>
  <c r="E352" i="33"/>
  <c r="E351" i="33"/>
  <c r="E350" i="33"/>
  <c r="E349" i="33"/>
  <c r="E348" i="33"/>
  <c r="E347" i="33"/>
  <c r="E346" i="33"/>
  <c r="E345" i="33"/>
  <c r="E344" i="33"/>
  <c r="E343" i="33"/>
  <c r="E342" i="33"/>
  <c r="E341" i="33"/>
  <c r="E340" i="33"/>
  <c r="E339" i="33"/>
  <c r="E338" i="33"/>
  <c r="E337" i="33"/>
  <c r="E336" i="33"/>
  <c r="E335" i="33"/>
  <c r="E334" i="33"/>
  <c r="E333" i="33"/>
  <c r="E332" i="33"/>
  <c r="E331" i="33"/>
  <c r="E330" i="33"/>
  <c r="E329" i="33"/>
  <c r="E328" i="33"/>
  <c r="E327" i="33"/>
  <c r="E326" i="33"/>
  <c r="E325" i="33"/>
  <c r="E324" i="33"/>
  <c r="E323" i="33"/>
  <c r="E322" i="33"/>
  <c r="E321" i="33"/>
  <c r="E320" i="33"/>
  <c r="E319" i="33"/>
  <c r="E318" i="33"/>
  <c r="E317" i="33"/>
  <c r="E316" i="33"/>
  <c r="E315" i="33"/>
  <c r="E314" i="33"/>
  <c r="E313" i="33"/>
  <c r="E312" i="33"/>
  <c r="E311" i="33"/>
  <c r="E310" i="33"/>
  <c r="E309" i="33"/>
  <c r="E308" i="33"/>
  <c r="E307" i="33"/>
  <c r="E306" i="33"/>
  <c r="E305" i="33"/>
  <c r="E304" i="33"/>
  <c r="E303" i="33"/>
  <c r="E302" i="33"/>
  <c r="E301" i="33"/>
  <c r="E300" i="33"/>
  <c r="E299" i="33"/>
  <c r="E298" i="33"/>
  <c r="E297" i="33"/>
  <c r="E296" i="33"/>
  <c r="E295" i="33"/>
  <c r="E294" i="33"/>
  <c r="E293" i="33"/>
  <c r="E292" i="33"/>
  <c r="E291" i="33"/>
  <c r="E290" i="33"/>
  <c r="E289" i="33"/>
  <c r="E288" i="33"/>
  <c r="E287" i="33"/>
  <c r="E286" i="33"/>
  <c r="E285" i="33"/>
  <c r="E284" i="33"/>
  <c r="E283" i="33"/>
  <c r="E282" i="33"/>
  <c r="E281" i="33"/>
  <c r="E280" i="33"/>
  <c r="E279" i="33"/>
  <c r="E278" i="33"/>
  <c r="E277" i="33"/>
  <c r="E276" i="33"/>
  <c r="E275" i="33"/>
  <c r="E274" i="33"/>
  <c r="E273" i="33"/>
  <c r="E272" i="33"/>
  <c r="E271" i="33"/>
  <c r="E270" i="33"/>
  <c r="E269" i="33"/>
  <c r="E268" i="33"/>
  <c r="E267" i="33"/>
  <c r="E266" i="33"/>
  <c r="E265" i="33"/>
  <c r="E264" i="33"/>
  <c r="E263" i="33"/>
  <c r="E262" i="33"/>
  <c r="E261" i="33"/>
  <c r="E260" i="33"/>
  <c r="E259" i="33"/>
  <c r="E258" i="33"/>
  <c r="E257" i="33"/>
  <c r="E256" i="33"/>
  <c r="E255" i="33"/>
  <c r="E254" i="33"/>
  <c r="E253" i="33"/>
  <c r="E252" i="33"/>
  <c r="E251" i="33"/>
  <c r="E250" i="33"/>
  <c r="E249" i="33"/>
  <c r="E248" i="33"/>
  <c r="E247" i="33"/>
  <c r="E246" i="33"/>
  <c r="E245" i="33"/>
  <c r="E244" i="33"/>
  <c r="E243" i="33"/>
  <c r="E242" i="33"/>
  <c r="E241" i="33"/>
  <c r="E240" i="33"/>
  <c r="E239" i="33"/>
  <c r="E238" i="33"/>
  <c r="E237" i="33"/>
  <c r="E236" i="33"/>
  <c r="E235" i="33"/>
  <c r="E234" i="33"/>
  <c r="E233" i="33"/>
  <c r="E232" i="33"/>
  <c r="E231" i="33"/>
  <c r="E230" i="33"/>
  <c r="E229" i="33"/>
  <c r="E228" i="33"/>
  <c r="E227" i="33"/>
  <c r="E226" i="33"/>
  <c r="E225" i="33"/>
  <c r="E224" i="33"/>
  <c r="E223" i="33"/>
  <c r="E222" i="33"/>
  <c r="E221" i="33"/>
  <c r="E220" i="33"/>
  <c r="E219" i="33"/>
  <c r="E218" i="33"/>
  <c r="E217" i="33"/>
  <c r="E216" i="33"/>
  <c r="E215" i="33"/>
  <c r="E214" i="33"/>
  <c r="E213" i="33"/>
  <c r="E212" i="33"/>
  <c r="E211" i="33"/>
  <c r="E210" i="33"/>
  <c r="E209" i="33"/>
  <c r="E208" i="33"/>
  <c r="E207" i="33"/>
  <c r="E206" i="33"/>
  <c r="E205" i="33"/>
  <c r="E204" i="33"/>
  <c r="E203" i="33"/>
  <c r="E202" i="33"/>
  <c r="E201" i="33"/>
  <c r="E200" i="33"/>
  <c r="E199" i="33"/>
  <c r="E198" i="33"/>
  <c r="E197" i="33"/>
  <c r="E196" i="33"/>
  <c r="E195" i="33"/>
  <c r="E194" i="33"/>
  <c r="E193" i="33"/>
  <c r="E192" i="33"/>
  <c r="E191" i="33"/>
  <c r="E190" i="33"/>
  <c r="E189" i="33"/>
  <c r="E188" i="33"/>
  <c r="E187" i="33"/>
  <c r="E186" i="33"/>
  <c r="E185" i="33"/>
  <c r="E184" i="33"/>
  <c r="E183" i="33"/>
  <c r="E182" i="33"/>
  <c r="E181" i="33"/>
  <c r="E180" i="33"/>
  <c r="E179" i="33"/>
  <c r="E178" i="33"/>
  <c r="E177" i="33"/>
  <c r="E176" i="33"/>
  <c r="E175" i="33"/>
  <c r="E174" i="33"/>
  <c r="E173" i="33"/>
  <c r="E172" i="33"/>
  <c r="E171" i="33"/>
  <c r="E170" i="33"/>
  <c r="E169" i="33"/>
  <c r="E168" i="33"/>
  <c r="E167" i="33"/>
  <c r="E166" i="33"/>
  <c r="E165" i="33"/>
  <c r="E164" i="33"/>
  <c r="E163" i="33"/>
  <c r="E162" i="33"/>
  <c r="E161" i="33"/>
  <c r="E160" i="33"/>
  <c r="E159" i="33"/>
  <c r="E158" i="33"/>
  <c r="E157" i="33"/>
  <c r="E156" i="33"/>
  <c r="E155" i="33"/>
  <c r="E154" i="33"/>
  <c r="E153" i="33"/>
  <c r="E152" i="33"/>
  <c r="E151" i="33"/>
  <c r="E150" i="33"/>
  <c r="E149" i="33"/>
  <c r="E148" i="33"/>
  <c r="E147" i="33"/>
  <c r="E146" i="33"/>
  <c r="E145" i="33"/>
  <c r="E144" i="33"/>
  <c r="E143" i="33"/>
  <c r="E142" i="33"/>
  <c r="E141" i="33"/>
  <c r="E140" i="33"/>
  <c r="E139" i="33"/>
  <c r="E138" i="33"/>
  <c r="E137" i="33"/>
  <c r="E136" i="33"/>
  <c r="E135" i="33"/>
  <c r="E134" i="33"/>
  <c r="E133" i="33"/>
  <c r="E132" i="33"/>
  <c r="E131" i="33"/>
  <c r="E130" i="33"/>
  <c r="E129" i="33"/>
  <c r="E128" i="33"/>
  <c r="E127" i="33"/>
  <c r="E126" i="33"/>
  <c r="E125" i="33"/>
  <c r="E124" i="33"/>
  <c r="E123" i="33"/>
  <c r="E122" i="33"/>
  <c r="E121" i="33"/>
  <c r="E120" i="33"/>
  <c r="E119" i="33"/>
  <c r="E118" i="33"/>
  <c r="E117" i="33"/>
  <c r="E116" i="33"/>
  <c r="E115" i="33"/>
  <c r="E114" i="33"/>
  <c r="E113" i="33"/>
  <c r="E112" i="33"/>
  <c r="E111" i="33"/>
  <c r="E110" i="33"/>
  <c r="E109" i="33"/>
  <c r="E108" i="33"/>
  <c r="E107" i="33"/>
  <c r="E106" i="33"/>
  <c r="E105" i="33"/>
  <c r="E104" i="33"/>
  <c r="E103" i="33"/>
  <c r="E102" i="33"/>
  <c r="E101" i="33"/>
  <c r="E100" i="33"/>
  <c r="E99" i="33"/>
  <c r="E98" i="33"/>
  <c r="E97" i="33"/>
  <c r="E96" i="33"/>
  <c r="E95" i="33"/>
  <c r="E94" i="33"/>
  <c r="E93" i="33"/>
  <c r="E92" i="33"/>
  <c r="E91" i="33"/>
  <c r="E90" i="33"/>
  <c r="E89" i="33"/>
  <c r="E88" i="33"/>
  <c r="E87" i="33"/>
  <c r="E86" i="33"/>
  <c r="E85" i="33"/>
  <c r="E84" i="33"/>
  <c r="E83" i="33"/>
  <c r="E82" i="33"/>
  <c r="E81" i="33"/>
  <c r="E80" i="33"/>
  <c r="E79" i="33"/>
  <c r="E78" i="33"/>
  <c r="E77" i="33"/>
  <c r="E76" i="33"/>
  <c r="E75" i="33"/>
  <c r="E74" i="33"/>
  <c r="E73" i="33"/>
  <c r="E72" i="33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F24" i="33" s="1"/>
  <c r="E23" i="33"/>
  <c r="F23" i="33" s="1"/>
  <c r="G24" i="33" s="1"/>
  <c r="F25" i="31"/>
  <c r="E24" i="31"/>
  <c r="F24" i="31" s="1"/>
  <c r="E25" i="31"/>
  <c r="E26" i="31"/>
  <c r="E27" i="31"/>
  <c r="E28" i="31"/>
  <c r="E29" i="31"/>
  <c r="E30" i="31"/>
  <c r="E31" i="31"/>
  <c r="E32" i="31"/>
  <c r="E33" i="31"/>
  <c r="E34" i="31"/>
  <c r="E35" i="31"/>
  <c r="E36" i="31"/>
  <c r="E37" i="31"/>
  <c r="E38" i="31"/>
  <c r="E39" i="31"/>
  <c r="E40" i="31"/>
  <c r="E41" i="31"/>
  <c r="E42" i="31"/>
  <c r="E43" i="31"/>
  <c r="E44" i="31"/>
  <c r="E45" i="31"/>
  <c r="E46" i="31"/>
  <c r="E47" i="31"/>
  <c r="E48" i="31"/>
  <c r="E49" i="31"/>
  <c r="E50" i="31"/>
  <c r="E51" i="31"/>
  <c r="E52" i="31"/>
  <c r="E53" i="31"/>
  <c r="E54" i="31"/>
  <c r="E55" i="31"/>
  <c r="E56" i="31"/>
  <c r="E57" i="31"/>
  <c r="E58" i="31"/>
  <c r="E59" i="31"/>
  <c r="E60" i="31"/>
  <c r="E61" i="31"/>
  <c r="E62" i="31"/>
  <c r="E63" i="31"/>
  <c r="E64" i="31"/>
  <c r="E65" i="31"/>
  <c r="E66" i="31"/>
  <c r="E67" i="31"/>
  <c r="E68" i="31"/>
  <c r="E69" i="31"/>
  <c r="E70" i="31"/>
  <c r="E71" i="31"/>
  <c r="E72" i="31"/>
  <c r="E73" i="31"/>
  <c r="E74" i="31"/>
  <c r="E75" i="31"/>
  <c r="E76" i="31"/>
  <c r="E77" i="31"/>
  <c r="E78" i="31"/>
  <c r="E79" i="31"/>
  <c r="E80" i="31"/>
  <c r="E81" i="31"/>
  <c r="E82" i="31"/>
  <c r="E83" i="31"/>
  <c r="E84" i="31"/>
  <c r="E85" i="31"/>
  <c r="E86" i="31"/>
  <c r="E87" i="31"/>
  <c r="E88" i="31"/>
  <c r="E89" i="31"/>
  <c r="E90" i="31"/>
  <c r="E91" i="31"/>
  <c r="E92" i="31"/>
  <c r="E93" i="31"/>
  <c r="E94" i="31"/>
  <c r="E95" i="31"/>
  <c r="E96" i="31"/>
  <c r="E97" i="31"/>
  <c r="E98" i="31"/>
  <c r="E99" i="31"/>
  <c r="E100" i="31"/>
  <c r="E101" i="31"/>
  <c r="E102" i="31"/>
  <c r="E103" i="31"/>
  <c r="E104" i="31"/>
  <c r="E105" i="31"/>
  <c r="E106" i="31"/>
  <c r="E107" i="31"/>
  <c r="E108" i="31"/>
  <c r="E109" i="31"/>
  <c r="E110" i="31"/>
  <c r="E111" i="31"/>
  <c r="E112" i="31"/>
  <c r="E113" i="31"/>
  <c r="E114" i="31"/>
  <c r="E115" i="31"/>
  <c r="E116" i="31"/>
  <c r="E117" i="31"/>
  <c r="E118" i="31"/>
  <c r="E119" i="31"/>
  <c r="E120" i="31"/>
  <c r="E121" i="31"/>
  <c r="E122" i="31"/>
  <c r="E123" i="31"/>
  <c r="E124" i="31"/>
  <c r="E125" i="31"/>
  <c r="E126" i="31"/>
  <c r="E127" i="31"/>
  <c r="E128" i="31"/>
  <c r="E129" i="31"/>
  <c r="E130" i="31"/>
  <c r="E131" i="31"/>
  <c r="E132" i="31"/>
  <c r="E133" i="31"/>
  <c r="E134" i="31"/>
  <c r="E135" i="31"/>
  <c r="E136" i="31"/>
  <c r="E137" i="31"/>
  <c r="E138" i="31"/>
  <c r="E139" i="31"/>
  <c r="E140" i="31"/>
  <c r="E141" i="31"/>
  <c r="E142" i="31"/>
  <c r="E143" i="31"/>
  <c r="E144" i="31"/>
  <c r="E145" i="31"/>
  <c r="E146" i="31"/>
  <c r="E147" i="31"/>
  <c r="E148" i="31"/>
  <c r="E149" i="31"/>
  <c r="E150" i="31"/>
  <c r="E151" i="31"/>
  <c r="E152" i="31"/>
  <c r="E153" i="31"/>
  <c r="E154" i="31"/>
  <c r="E155" i="31"/>
  <c r="E156" i="31"/>
  <c r="E157" i="31"/>
  <c r="E158" i="31"/>
  <c r="E159" i="31"/>
  <c r="E160" i="31"/>
  <c r="E161" i="31"/>
  <c r="E162" i="31"/>
  <c r="E163" i="31"/>
  <c r="E164" i="31"/>
  <c r="E165" i="31"/>
  <c r="E166" i="31"/>
  <c r="E167" i="31"/>
  <c r="E168" i="31"/>
  <c r="E169" i="31"/>
  <c r="E170" i="31"/>
  <c r="E171" i="31"/>
  <c r="E172" i="31"/>
  <c r="E173" i="31"/>
  <c r="E174" i="31"/>
  <c r="E175" i="31"/>
  <c r="E176" i="31"/>
  <c r="E177" i="31"/>
  <c r="E178" i="31"/>
  <c r="E179" i="31"/>
  <c r="E180" i="31"/>
  <c r="E181" i="31"/>
  <c r="E182" i="31"/>
  <c r="E183" i="31"/>
  <c r="E184" i="31"/>
  <c r="E185" i="31"/>
  <c r="E186" i="31"/>
  <c r="E187" i="31"/>
  <c r="E188" i="31"/>
  <c r="E189" i="31"/>
  <c r="E190" i="31"/>
  <c r="E191" i="31"/>
  <c r="E192" i="31"/>
  <c r="E193" i="31"/>
  <c r="E194" i="31"/>
  <c r="E195" i="31"/>
  <c r="E196" i="31"/>
  <c r="E197" i="31"/>
  <c r="E198" i="31"/>
  <c r="E199" i="31"/>
  <c r="E200" i="31"/>
  <c r="E201" i="31"/>
  <c r="E202" i="31"/>
  <c r="E203" i="31"/>
  <c r="E204" i="31"/>
  <c r="E205" i="31"/>
  <c r="E206" i="31"/>
  <c r="E207" i="31"/>
  <c r="E208" i="31"/>
  <c r="E209" i="31"/>
  <c r="E210" i="31"/>
  <c r="E211" i="31"/>
  <c r="E212" i="31"/>
  <c r="E213" i="31"/>
  <c r="E214" i="31"/>
  <c r="E215" i="31"/>
  <c r="E216" i="31"/>
  <c r="E217" i="31"/>
  <c r="E218" i="31"/>
  <c r="E219" i="31"/>
  <c r="E220" i="31"/>
  <c r="E221" i="31"/>
  <c r="E222" i="31"/>
  <c r="E223" i="31"/>
  <c r="E224" i="31"/>
  <c r="E225" i="31"/>
  <c r="E226" i="31"/>
  <c r="E227" i="31"/>
  <c r="E228" i="31"/>
  <c r="E229" i="31"/>
  <c r="E230" i="31"/>
  <c r="E231" i="31"/>
  <c r="E232" i="31"/>
  <c r="E233" i="31"/>
  <c r="E234" i="31"/>
  <c r="E235" i="31"/>
  <c r="E236" i="31"/>
  <c r="E237" i="31"/>
  <c r="E238" i="31"/>
  <c r="E239" i="31"/>
  <c r="E240" i="31"/>
  <c r="E241" i="31"/>
  <c r="E242" i="31"/>
  <c r="E243" i="31"/>
  <c r="E244" i="31"/>
  <c r="E245" i="31"/>
  <c r="E246" i="31"/>
  <c r="E247" i="31"/>
  <c r="E248" i="31"/>
  <c r="E249" i="31"/>
  <c r="E250" i="31"/>
  <c r="E251" i="31"/>
  <c r="E252" i="31"/>
  <c r="E253" i="31"/>
  <c r="E254" i="31"/>
  <c r="E255" i="31"/>
  <c r="E256" i="31"/>
  <c r="E257" i="31"/>
  <c r="E258" i="31"/>
  <c r="E259" i="31"/>
  <c r="E260" i="31"/>
  <c r="E261" i="31"/>
  <c r="E262" i="31"/>
  <c r="E263" i="31"/>
  <c r="E264" i="31"/>
  <c r="E265" i="31"/>
  <c r="E266" i="31"/>
  <c r="E267" i="31"/>
  <c r="E268" i="31"/>
  <c r="E269" i="31"/>
  <c r="E270" i="31"/>
  <c r="E271" i="31"/>
  <c r="E272" i="31"/>
  <c r="E273" i="31"/>
  <c r="E274" i="31"/>
  <c r="E275" i="31"/>
  <c r="E276" i="31"/>
  <c r="E277" i="31"/>
  <c r="E278" i="31"/>
  <c r="E279" i="31"/>
  <c r="E280" i="31"/>
  <c r="E281" i="31"/>
  <c r="E282" i="31"/>
  <c r="E283" i="31"/>
  <c r="E284" i="31"/>
  <c r="E285" i="31"/>
  <c r="E286" i="31"/>
  <c r="E287" i="31"/>
  <c r="E288" i="31"/>
  <c r="E289" i="31"/>
  <c r="E290" i="31"/>
  <c r="E291" i="31"/>
  <c r="E292" i="31"/>
  <c r="E293" i="31"/>
  <c r="E294" i="31"/>
  <c r="E295" i="31"/>
  <c r="E296" i="31"/>
  <c r="E297" i="31"/>
  <c r="E298" i="31"/>
  <c r="E299" i="31"/>
  <c r="E300" i="31"/>
  <c r="E301" i="31"/>
  <c r="E302" i="31"/>
  <c r="E303" i="31"/>
  <c r="E304" i="31"/>
  <c r="E305" i="31"/>
  <c r="E306" i="31"/>
  <c r="E307" i="31"/>
  <c r="E308" i="31"/>
  <c r="E309" i="31"/>
  <c r="E310" i="31"/>
  <c r="E311" i="31"/>
  <c r="E312" i="31"/>
  <c r="E313" i="31"/>
  <c r="E314" i="31"/>
  <c r="E315" i="31"/>
  <c r="E316" i="31"/>
  <c r="E317" i="31"/>
  <c r="E318" i="31"/>
  <c r="E319" i="31"/>
  <c r="E320" i="31"/>
  <c r="E321" i="31"/>
  <c r="E322" i="31"/>
  <c r="E323" i="31"/>
  <c r="E324" i="31"/>
  <c r="E325" i="31"/>
  <c r="E326" i="31"/>
  <c r="E327" i="31"/>
  <c r="E328" i="31"/>
  <c r="E329" i="31"/>
  <c r="E330" i="31"/>
  <c r="E331" i="31"/>
  <c r="E332" i="31"/>
  <c r="E333" i="31"/>
  <c r="E334" i="31"/>
  <c r="E335" i="31"/>
  <c r="E336" i="31"/>
  <c r="E337" i="31"/>
  <c r="E338" i="31"/>
  <c r="E339" i="31"/>
  <c r="E340" i="31"/>
  <c r="E341" i="31"/>
  <c r="E342" i="31"/>
  <c r="E343" i="31"/>
  <c r="E344" i="31"/>
  <c r="E345" i="31"/>
  <c r="E346" i="31"/>
  <c r="E347" i="31"/>
  <c r="E348" i="31"/>
  <c r="E349" i="31"/>
  <c r="E350" i="31"/>
  <c r="E351" i="31"/>
  <c r="E352" i="31"/>
  <c r="E353" i="31"/>
  <c r="E354" i="31"/>
  <c r="E355" i="31"/>
  <c r="E356" i="31"/>
  <c r="E357" i="31"/>
  <c r="E358" i="31"/>
  <c r="E359" i="31"/>
  <c r="E360" i="31"/>
  <c r="E361" i="31"/>
  <c r="E362" i="31"/>
  <c r="E363" i="31"/>
  <c r="E364" i="31"/>
  <c r="E365" i="31"/>
  <c r="E366" i="31"/>
  <c r="E367" i="31"/>
  <c r="E368" i="31"/>
  <c r="E369" i="31"/>
  <c r="E370" i="31"/>
  <c r="E371" i="31"/>
  <c r="E372" i="31"/>
  <c r="E373" i="31"/>
  <c r="E374" i="31"/>
  <c r="E375" i="31"/>
  <c r="E376" i="31"/>
  <c r="E377" i="31"/>
  <c r="E378" i="31"/>
  <c r="E379" i="31"/>
  <c r="E380" i="31"/>
  <c r="E381" i="31"/>
  <c r="E382" i="31"/>
  <c r="E383" i="31"/>
  <c r="E384" i="31"/>
  <c r="E385" i="31"/>
  <c r="E386" i="31"/>
  <c r="E387" i="31"/>
  <c r="E388" i="31"/>
  <c r="E389" i="31"/>
  <c r="E23" i="31"/>
  <c r="F23" i="31" s="1"/>
  <c r="G24" i="31" s="1"/>
  <c r="F25" i="33" l="1"/>
  <c r="G25" i="33" s="1"/>
  <c r="H25" i="33" s="1"/>
  <c r="G25" i="31"/>
  <c r="H25" i="31" s="1"/>
  <c r="I25" i="31" s="1"/>
  <c r="L25" i="31" s="1"/>
  <c r="F26" i="33" l="1"/>
  <c r="G26" i="33" s="1"/>
  <c r="I25" i="33"/>
  <c r="F26" i="31"/>
  <c r="G26" i="31" s="1"/>
  <c r="H26" i="31" s="1"/>
  <c r="J25" i="31"/>
  <c r="K25" i="31" s="1"/>
  <c r="F27" i="33" l="1"/>
  <c r="H26" i="33"/>
  <c r="I26" i="33" s="1"/>
  <c r="L25" i="33"/>
  <c r="J25" i="33"/>
  <c r="K25" i="33" s="1"/>
  <c r="F27" i="31"/>
  <c r="I26" i="31"/>
  <c r="L26" i="31" s="1"/>
  <c r="L26" i="33" l="1"/>
  <c r="J26" i="33"/>
  <c r="K26" i="33" s="1"/>
  <c r="G27" i="33"/>
  <c r="F28" i="33" s="1"/>
  <c r="G27" i="31"/>
  <c r="F28" i="31" s="1"/>
  <c r="J26" i="31"/>
  <c r="K26" i="31" s="1"/>
  <c r="H27" i="33" l="1"/>
  <c r="G28" i="33"/>
  <c r="I27" i="33"/>
  <c r="G28" i="31"/>
  <c r="F29" i="31" s="1"/>
  <c r="H27" i="31"/>
  <c r="I27" i="31" s="1"/>
  <c r="H28" i="33" l="1"/>
  <c r="I28" i="33" s="1"/>
  <c r="F29" i="33"/>
  <c r="J27" i="33"/>
  <c r="K27" i="33" s="1"/>
  <c r="L27" i="33"/>
  <c r="L27" i="31"/>
  <c r="J27" i="31"/>
  <c r="K27" i="31" s="1"/>
  <c r="G29" i="31"/>
  <c r="F30" i="31" s="1"/>
  <c r="H28" i="31"/>
  <c r="I28" i="31" s="1"/>
  <c r="L28" i="33" l="1"/>
  <c r="J28" i="33"/>
  <c r="K28" i="33" s="1"/>
  <c r="G29" i="33"/>
  <c r="H29" i="31"/>
  <c r="I29" i="31" s="1"/>
  <c r="L29" i="31" s="1"/>
  <c r="G30" i="31"/>
  <c r="F31" i="31" s="1"/>
  <c r="J28" i="31"/>
  <c r="K28" i="31" s="1"/>
  <c r="L28" i="31"/>
  <c r="F30" i="33" l="1"/>
  <c r="H29" i="33"/>
  <c r="I29" i="33" s="1"/>
  <c r="G31" i="31"/>
  <c r="F32" i="31" s="1"/>
  <c r="H30" i="31"/>
  <c r="J29" i="31"/>
  <c r="K29" i="31" s="1"/>
  <c r="I30" i="31"/>
  <c r="L30" i="31" s="1"/>
  <c r="L29" i="33" l="1"/>
  <c r="J29" i="33"/>
  <c r="K29" i="33" s="1"/>
  <c r="G30" i="33"/>
  <c r="F31" i="33" s="1"/>
  <c r="H31" i="31"/>
  <c r="I31" i="31" s="1"/>
  <c r="G32" i="31"/>
  <c r="F33" i="31" s="1"/>
  <c r="J30" i="31"/>
  <c r="K30" i="31" s="1"/>
  <c r="G31" i="33" l="1"/>
  <c r="H30" i="33"/>
  <c r="I30" i="33" s="1"/>
  <c r="H32" i="31"/>
  <c r="I32" i="31" s="1"/>
  <c r="L32" i="31" s="1"/>
  <c r="L31" i="31"/>
  <c r="J31" i="31"/>
  <c r="K31" i="31" s="1"/>
  <c r="G33" i="31"/>
  <c r="H33" i="31" s="1"/>
  <c r="J30" i="33" l="1"/>
  <c r="K30" i="33" s="1"/>
  <c r="L30" i="33"/>
  <c r="H31" i="33"/>
  <c r="I31" i="33" s="1"/>
  <c r="F32" i="33"/>
  <c r="F34" i="31"/>
  <c r="I33" i="31"/>
  <c r="J32" i="31"/>
  <c r="K32" i="31" s="1"/>
  <c r="L31" i="33" l="1"/>
  <c r="J31" i="33"/>
  <c r="K31" i="33" s="1"/>
  <c r="G32" i="33"/>
  <c r="F33" i="33" s="1"/>
  <c r="G34" i="31"/>
  <c r="F35" i="31" s="1"/>
  <c r="L33" i="31"/>
  <c r="H32" i="33" l="1"/>
  <c r="G33" i="33"/>
  <c r="I32" i="33"/>
  <c r="G35" i="31"/>
  <c r="F36" i="31" s="1"/>
  <c r="H34" i="31"/>
  <c r="I34" i="31" s="1"/>
  <c r="J33" i="31"/>
  <c r="K33" i="31" s="1"/>
  <c r="H33" i="33" l="1"/>
  <c r="I33" i="33" s="1"/>
  <c r="F34" i="33"/>
  <c r="L32" i="33"/>
  <c r="J32" i="33"/>
  <c r="K32" i="33" s="1"/>
  <c r="L34" i="31"/>
  <c r="J34" i="31"/>
  <c r="K34" i="31" s="1"/>
  <c r="G36" i="31"/>
  <c r="F37" i="31" s="1"/>
  <c r="H35" i="31"/>
  <c r="I35" i="31" s="1"/>
  <c r="L35" i="31" s="1"/>
  <c r="J33" i="33" l="1"/>
  <c r="K33" i="33" s="1"/>
  <c r="L33" i="33"/>
  <c r="H34" i="33"/>
  <c r="F35" i="33"/>
  <c r="G34" i="33"/>
  <c r="J35" i="31"/>
  <c r="K35" i="31" s="1"/>
  <c r="G37" i="31"/>
  <c r="F38" i="31" s="1"/>
  <c r="H36" i="31"/>
  <c r="I36" i="31" s="1"/>
  <c r="L36" i="31" s="1"/>
  <c r="I34" i="33" l="1"/>
  <c r="J34" i="33"/>
  <c r="K34" i="33" s="1"/>
  <c r="L34" i="33"/>
  <c r="F36" i="33"/>
  <c r="G35" i="33"/>
  <c r="J36" i="31"/>
  <c r="K36" i="31" s="1"/>
  <c r="G38" i="31"/>
  <c r="F39" i="31" s="1"/>
  <c r="H37" i="31"/>
  <c r="I37" i="31" s="1"/>
  <c r="L37" i="31" s="1"/>
  <c r="H35" i="33" l="1"/>
  <c r="I35" i="33" s="1"/>
  <c r="G36" i="33"/>
  <c r="F37" i="33" s="1"/>
  <c r="G39" i="31"/>
  <c r="F40" i="31" s="1"/>
  <c r="J37" i="31"/>
  <c r="K37" i="31" s="1"/>
  <c r="H38" i="31"/>
  <c r="I38" i="31" s="1"/>
  <c r="L38" i="31" s="1"/>
  <c r="L35" i="33" l="1"/>
  <c r="J35" i="33"/>
  <c r="K35" i="33" s="1"/>
  <c r="H36" i="33"/>
  <c r="I36" i="33" s="1"/>
  <c r="L36" i="33" s="1"/>
  <c r="G37" i="33"/>
  <c r="G40" i="31"/>
  <c r="F41" i="31" s="1"/>
  <c r="H39" i="31"/>
  <c r="I39" i="31" s="1"/>
  <c r="L39" i="31" s="1"/>
  <c r="J38" i="31"/>
  <c r="K38" i="31" s="1"/>
  <c r="J36" i="33" l="1"/>
  <c r="K36" i="33" s="1"/>
  <c r="F38" i="33"/>
  <c r="H37" i="33"/>
  <c r="I37" i="33" s="1"/>
  <c r="G41" i="31"/>
  <c r="F42" i="31" s="1"/>
  <c r="H40" i="31"/>
  <c r="I40" i="31" s="1"/>
  <c r="L40" i="31" s="1"/>
  <c r="J39" i="31"/>
  <c r="K39" i="31" s="1"/>
  <c r="J37" i="33" l="1"/>
  <c r="K37" i="33" s="1"/>
  <c r="L37" i="33"/>
  <c r="G38" i="33"/>
  <c r="H38" i="33" s="1"/>
  <c r="G42" i="31"/>
  <c r="F43" i="31" s="1"/>
  <c r="H41" i="31"/>
  <c r="I41" i="31" s="1"/>
  <c r="L41" i="31" s="1"/>
  <c r="J40" i="31"/>
  <c r="K40" i="31" s="1"/>
  <c r="F39" i="33" l="1"/>
  <c r="G39" i="33"/>
  <c r="I38" i="33"/>
  <c r="G43" i="31"/>
  <c r="F44" i="31" s="1"/>
  <c r="H42" i="31"/>
  <c r="I42" i="31" s="1"/>
  <c r="L42" i="31" s="1"/>
  <c r="J41" i="31"/>
  <c r="K41" i="31" s="1"/>
  <c r="F40" i="33" l="1"/>
  <c r="H39" i="33"/>
  <c r="I39" i="33" s="1"/>
  <c r="L38" i="33"/>
  <c r="J38" i="33"/>
  <c r="K38" i="33" s="1"/>
  <c r="G44" i="31"/>
  <c r="F45" i="31" s="1"/>
  <c r="H43" i="31"/>
  <c r="I43" i="31" s="1"/>
  <c r="J42" i="31"/>
  <c r="K42" i="31" s="1"/>
  <c r="L39" i="33" l="1"/>
  <c r="J39" i="33"/>
  <c r="K39" i="33" s="1"/>
  <c r="G40" i="33"/>
  <c r="F41" i="33" s="1"/>
  <c r="J43" i="31"/>
  <c r="K43" i="31" s="1"/>
  <c r="L43" i="31"/>
  <c r="G45" i="31"/>
  <c r="F46" i="31" s="1"/>
  <c r="H44" i="31"/>
  <c r="I44" i="31" s="1"/>
  <c r="L44" i="31" s="1"/>
  <c r="H40" i="33" l="1"/>
  <c r="I40" i="33" s="1"/>
  <c r="J40" i="33" s="1"/>
  <c r="K40" i="33" s="1"/>
  <c r="G41" i="33"/>
  <c r="H41" i="33" s="1"/>
  <c r="I41" i="33" s="1"/>
  <c r="G46" i="31"/>
  <c r="F47" i="31" s="1"/>
  <c r="H45" i="31"/>
  <c r="I45" i="31" s="1"/>
  <c r="L45" i="31" s="1"/>
  <c r="J44" i="31"/>
  <c r="K44" i="31" s="1"/>
  <c r="F42" i="33" l="1"/>
  <c r="L40" i="33"/>
  <c r="L41" i="33"/>
  <c r="J41" i="33"/>
  <c r="K41" i="33" s="1"/>
  <c r="G42" i="33"/>
  <c r="F43" i="33" s="1"/>
  <c r="H46" i="31"/>
  <c r="I46" i="31" s="1"/>
  <c r="G47" i="31"/>
  <c r="F48" i="31" s="1"/>
  <c r="J45" i="31"/>
  <c r="K45" i="31" s="1"/>
  <c r="H42" i="33" l="1"/>
  <c r="G43" i="33"/>
  <c r="I42" i="33"/>
  <c r="J46" i="31"/>
  <c r="K46" i="31" s="1"/>
  <c r="L46" i="31"/>
  <c r="G48" i="31"/>
  <c r="F49" i="31" s="1"/>
  <c r="H47" i="31"/>
  <c r="I47" i="31" s="1"/>
  <c r="L47" i="31" s="1"/>
  <c r="H43" i="33" l="1"/>
  <c r="I43" i="33" s="1"/>
  <c r="F44" i="33"/>
  <c r="L42" i="33"/>
  <c r="J42" i="33"/>
  <c r="K42" i="33" s="1"/>
  <c r="J47" i="31"/>
  <c r="K47" i="31" s="1"/>
  <c r="G49" i="31"/>
  <c r="F50" i="31" s="1"/>
  <c r="H48" i="31"/>
  <c r="I48" i="31" s="1"/>
  <c r="J43" i="33" l="1"/>
  <c r="K43" i="33" s="1"/>
  <c r="L43" i="33"/>
  <c r="G44" i="33"/>
  <c r="H44" i="33" s="1"/>
  <c r="H49" i="31"/>
  <c r="I49" i="31" s="1"/>
  <c r="L49" i="31" s="1"/>
  <c r="L48" i="31"/>
  <c r="J48" i="31"/>
  <c r="K48" i="31" s="1"/>
  <c r="G50" i="31"/>
  <c r="F51" i="31" s="1"/>
  <c r="F45" i="33" l="1"/>
  <c r="G45" i="33"/>
  <c r="I44" i="33"/>
  <c r="G51" i="31"/>
  <c r="F52" i="31" s="1"/>
  <c r="H50" i="31"/>
  <c r="I50" i="31" s="1"/>
  <c r="J49" i="31"/>
  <c r="K49" i="31" s="1"/>
  <c r="F46" i="33" l="1"/>
  <c r="H45" i="33"/>
  <c r="I45" i="33" s="1"/>
  <c r="L44" i="33"/>
  <c r="J44" i="33"/>
  <c r="K44" i="33" s="1"/>
  <c r="J50" i="31"/>
  <c r="K50" i="31" s="1"/>
  <c r="L50" i="31"/>
  <c r="G52" i="31"/>
  <c r="F53" i="31" s="1"/>
  <c r="H51" i="31"/>
  <c r="I51" i="31" s="1"/>
  <c r="L51" i="31" s="1"/>
  <c r="L45" i="33" l="1"/>
  <c r="J45" i="33"/>
  <c r="K45" i="33" s="1"/>
  <c r="G46" i="33"/>
  <c r="F47" i="33" s="1"/>
  <c r="G53" i="31"/>
  <c r="F54" i="31" s="1"/>
  <c r="H52" i="31"/>
  <c r="I52" i="31" s="1"/>
  <c r="J51" i="31"/>
  <c r="K51" i="31" s="1"/>
  <c r="H46" i="33" l="1"/>
  <c r="I46" i="33" s="1"/>
  <c r="J46" i="33" s="1"/>
  <c r="K46" i="33" s="1"/>
  <c r="G47" i="33"/>
  <c r="F48" i="33" s="1"/>
  <c r="L52" i="31"/>
  <c r="J52" i="31"/>
  <c r="K52" i="31" s="1"/>
  <c r="G54" i="31"/>
  <c r="F55" i="31" s="1"/>
  <c r="H53" i="31"/>
  <c r="I53" i="31" s="1"/>
  <c r="L53" i="31" s="1"/>
  <c r="H47" i="33" l="1"/>
  <c r="I47" i="33" s="1"/>
  <c r="L46" i="33"/>
  <c r="J47" i="33"/>
  <c r="K47" i="33" s="1"/>
  <c r="L47" i="33"/>
  <c r="G48" i="33"/>
  <c r="F49" i="33" s="1"/>
  <c r="H54" i="31"/>
  <c r="I54" i="31" s="1"/>
  <c r="L54" i="31" s="1"/>
  <c r="G55" i="31"/>
  <c r="F56" i="31" s="1"/>
  <c r="J53" i="31"/>
  <c r="K53" i="31" s="1"/>
  <c r="H48" i="33" l="1"/>
  <c r="I48" i="33" s="1"/>
  <c r="G49" i="33"/>
  <c r="J48" i="33"/>
  <c r="K48" i="33" s="1"/>
  <c r="L48" i="33"/>
  <c r="G56" i="31"/>
  <c r="H56" i="31" s="1"/>
  <c r="I56" i="31" s="1"/>
  <c r="L56" i="31" s="1"/>
  <c r="H55" i="31"/>
  <c r="I55" i="31" s="1"/>
  <c r="J54" i="31"/>
  <c r="K54" i="31" s="1"/>
  <c r="F50" i="33" l="1"/>
  <c r="H49" i="33"/>
  <c r="I49" i="33" s="1"/>
  <c r="F57" i="31"/>
  <c r="J55" i="31"/>
  <c r="K55" i="31" s="1"/>
  <c r="L55" i="31"/>
  <c r="H57" i="31"/>
  <c r="I57" i="31" s="1"/>
  <c r="G57" i="31"/>
  <c r="F58" i="31" s="1"/>
  <c r="J56" i="31"/>
  <c r="K56" i="31" s="1"/>
  <c r="G50" i="33" l="1"/>
  <c r="L49" i="33"/>
  <c r="J49" i="33"/>
  <c r="K49" i="33" s="1"/>
  <c r="G58" i="31"/>
  <c r="F59" i="31" s="1"/>
  <c r="L57" i="31"/>
  <c r="F51" i="33" l="1"/>
  <c r="H50" i="33"/>
  <c r="I50" i="33" s="1"/>
  <c r="G59" i="31"/>
  <c r="H59" i="31" s="1"/>
  <c r="H58" i="31"/>
  <c r="I58" i="31" s="1"/>
  <c r="L58" i="31" s="1"/>
  <c r="J57" i="31"/>
  <c r="K57" i="31" s="1"/>
  <c r="L50" i="33" l="1"/>
  <c r="J50" i="33"/>
  <c r="K50" i="33" s="1"/>
  <c r="G51" i="33"/>
  <c r="H51" i="33" s="1"/>
  <c r="J58" i="31"/>
  <c r="K58" i="31" s="1"/>
  <c r="F60" i="31"/>
  <c r="I59" i="31"/>
  <c r="L59" i="31" s="1"/>
  <c r="F52" i="33" l="1"/>
  <c r="I51" i="33"/>
  <c r="H52" i="33"/>
  <c r="I52" i="33" s="1"/>
  <c r="F53" i="33"/>
  <c r="G52" i="33"/>
  <c r="G60" i="31"/>
  <c r="H60" i="31" s="1"/>
  <c r="J59" i="31"/>
  <c r="K59" i="31" s="1"/>
  <c r="L52" i="33" l="1"/>
  <c r="J52" i="33"/>
  <c r="K52" i="33" s="1"/>
  <c r="G53" i="33"/>
  <c r="F54" i="33" s="1"/>
  <c r="L51" i="33"/>
  <c r="J51" i="33"/>
  <c r="K51" i="33" s="1"/>
  <c r="I60" i="31"/>
  <c r="L60" i="31" s="1"/>
  <c r="F61" i="31"/>
  <c r="H53" i="33" l="1"/>
  <c r="G54" i="33"/>
  <c r="I53" i="33"/>
  <c r="J60" i="31"/>
  <c r="K60" i="31" s="1"/>
  <c r="G61" i="31"/>
  <c r="H61" i="31" s="1"/>
  <c r="F55" i="33" l="1"/>
  <c r="H54" i="33"/>
  <c r="I54" i="33" s="1"/>
  <c r="J53" i="33"/>
  <c r="K53" i="33" s="1"/>
  <c r="L53" i="33"/>
  <c r="I61" i="31"/>
  <c r="F62" i="31"/>
  <c r="L54" i="33" l="1"/>
  <c r="J54" i="33"/>
  <c r="K54" i="33" s="1"/>
  <c r="G55" i="33"/>
  <c r="H55" i="33" s="1"/>
  <c r="G62" i="31"/>
  <c r="H62" i="31" s="1"/>
  <c r="I62" i="31" s="1"/>
  <c r="L61" i="31"/>
  <c r="J61" i="31"/>
  <c r="K61" i="31" s="1"/>
  <c r="F56" i="33" l="1"/>
  <c r="I55" i="33"/>
  <c r="F63" i="31"/>
  <c r="G63" i="31" s="1"/>
  <c r="L62" i="31"/>
  <c r="J62" i="31"/>
  <c r="K62" i="31" s="1"/>
  <c r="L55" i="33" l="1"/>
  <c r="J55" i="33"/>
  <c r="K55" i="33" s="1"/>
  <c r="G56" i="33"/>
  <c r="H56" i="33" s="1"/>
  <c r="I56" i="33" s="1"/>
  <c r="H63" i="31"/>
  <c r="I63" i="31" s="1"/>
  <c r="F64" i="31"/>
  <c r="F57" i="33" l="1"/>
  <c r="J56" i="33"/>
  <c r="K56" i="33" s="1"/>
  <c r="L56" i="33"/>
  <c r="G57" i="33"/>
  <c r="H57" i="33" s="1"/>
  <c r="I57" i="33" s="1"/>
  <c r="L63" i="31"/>
  <c r="J63" i="31"/>
  <c r="K63" i="31" s="1"/>
  <c r="G64" i="31"/>
  <c r="F65" i="31" s="1"/>
  <c r="F58" i="33" l="1"/>
  <c r="L57" i="33"/>
  <c r="J57" i="33"/>
  <c r="K57" i="33" s="1"/>
  <c r="F59" i="33"/>
  <c r="G58" i="33"/>
  <c r="H58" i="33" s="1"/>
  <c r="I58" i="33" s="1"/>
  <c r="H64" i="31"/>
  <c r="I64" i="31" s="1"/>
  <c r="L64" i="31" s="1"/>
  <c r="G65" i="31"/>
  <c r="L58" i="33" l="1"/>
  <c r="J58" i="33"/>
  <c r="K58" i="33" s="1"/>
  <c r="G59" i="33"/>
  <c r="H59" i="33" s="1"/>
  <c r="I59" i="33" s="1"/>
  <c r="J64" i="31"/>
  <c r="K64" i="31" s="1"/>
  <c r="F66" i="31"/>
  <c r="H65" i="31"/>
  <c r="I65" i="31" s="1"/>
  <c r="F60" i="33" l="1"/>
  <c r="J59" i="33"/>
  <c r="K59" i="33" s="1"/>
  <c r="L59" i="33"/>
  <c r="F61" i="33"/>
  <c r="G60" i="33"/>
  <c r="H60" i="33" s="1"/>
  <c r="L65" i="31"/>
  <c r="J65" i="31"/>
  <c r="K65" i="31" s="1"/>
  <c r="G66" i="31"/>
  <c r="F67" i="31" s="1"/>
  <c r="I60" i="33" l="1"/>
  <c r="G61" i="33"/>
  <c r="H61" i="33" s="1"/>
  <c r="G67" i="31"/>
  <c r="H67" i="31" s="1"/>
  <c r="I67" i="31" s="1"/>
  <c r="H66" i="31"/>
  <c r="I66" i="31" s="1"/>
  <c r="F62" i="33" l="1"/>
  <c r="I61" i="33"/>
  <c r="L60" i="33"/>
  <c r="J60" i="33"/>
  <c r="K60" i="33" s="1"/>
  <c r="L67" i="31"/>
  <c r="J67" i="31"/>
  <c r="K67" i="31" s="1"/>
  <c r="F68" i="31"/>
  <c r="L66" i="31"/>
  <c r="J66" i="31"/>
  <c r="K66" i="31" s="1"/>
  <c r="L61" i="33" l="1"/>
  <c r="J61" i="33"/>
  <c r="K61" i="33" s="1"/>
  <c r="G62" i="33"/>
  <c r="H62" i="33" s="1"/>
  <c r="G68" i="31"/>
  <c r="F69" i="31" s="1"/>
  <c r="F63" i="33" l="1"/>
  <c r="G63" i="33"/>
  <c r="I62" i="33"/>
  <c r="G69" i="31"/>
  <c r="H69" i="31" s="1"/>
  <c r="H68" i="31"/>
  <c r="I68" i="31" s="1"/>
  <c r="H63" i="33" l="1"/>
  <c r="I63" i="33" s="1"/>
  <c r="F64" i="33"/>
  <c r="J62" i="33"/>
  <c r="K62" i="33" s="1"/>
  <c r="L62" i="33"/>
  <c r="I69" i="31"/>
  <c r="F70" i="31"/>
  <c r="L68" i="31"/>
  <c r="J68" i="31"/>
  <c r="K68" i="31" s="1"/>
  <c r="L63" i="33" l="1"/>
  <c r="J63" i="33"/>
  <c r="K63" i="33" s="1"/>
  <c r="G64" i="33"/>
  <c r="H64" i="33" s="1"/>
  <c r="I64" i="33" s="1"/>
  <c r="G70" i="31"/>
  <c r="H70" i="31" s="1"/>
  <c r="L69" i="31"/>
  <c r="J69" i="31"/>
  <c r="K69" i="31" s="1"/>
  <c r="F65" i="33" l="1"/>
  <c r="L64" i="33"/>
  <c r="J64" i="33"/>
  <c r="K64" i="33" s="1"/>
  <c r="G65" i="33"/>
  <c r="F66" i="33" s="1"/>
  <c r="F71" i="31"/>
  <c r="I70" i="31"/>
  <c r="H65" i="33" l="1"/>
  <c r="I65" i="33" s="1"/>
  <c r="J65" i="33" s="1"/>
  <c r="K65" i="33" s="1"/>
  <c r="L65" i="33"/>
  <c r="G66" i="33"/>
  <c r="H66" i="33" s="1"/>
  <c r="L70" i="31"/>
  <c r="J70" i="31"/>
  <c r="K70" i="31" s="1"/>
  <c r="G71" i="31"/>
  <c r="F72" i="31" s="1"/>
  <c r="F67" i="33" l="1"/>
  <c r="I66" i="33"/>
  <c r="G67" i="33"/>
  <c r="H67" i="33" s="1"/>
  <c r="I67" i="33" s="1"/>
  <c r="H71" i="31"/>
  <c r="I71" i="31" s="1"/>
  <c r="G72" i="31"/>
  <c r="F73" i="31" s="1"/>
  <c r="F68" i="33" l="1"/>
  <c r="L67" i="33"/>
  <c r="J67" i="33"/>
  <c r="K67" i="33" s="1"/>
  <c r="G68" i="33"/>
  <c r="H68" i="33" s="1"/>
  <c r="L66" i="33"/>
  <c r="J66" i="33"/>
  <c r="K66" i="33" s="1"/>
  <c r="L71" i="31"/>
  <c r="J71" i="31"/>
  <c r="K71" i="31" s="1"/>
  <c r="H72" i="31"/>
  <c r="I72" i="31" s="1"/>
  <c r="G73" i="31"/>
  <c r="H73" i="31" s="1"/>
  <c r="I73" i="31" s="1"/>
  <c r="I68" i="33" l="1"/>
  <c r="F69" i="33"/>
  <c r="G69" i="33" s="1"/>
  <c r="J68" i="33"/>
  <c r="K68" i="33" s="1"/>
  <c r="L68" i="33"/>
  <c r="F74" i="31"/>
  <c r="G74" i="31" s="1"/>
  <c r="F75" i="31" s="1"/>
  <c r="L73" i="31"/>
  <c r="J73" i="31"/>
  <c r="K73" i="31" s="1"/>
  <c r="L72" i="31"/>
  <c r="J72" i="31"/>
  <c r="K72" i="31" s="1"/>
  <c r="F70" i="33" l="1"/>
  <c r="H69" i="33"/>
  <c r="I69" i="33" s="1"/>
  <c r="H74" i="31"/>
  <c r="G75" i="31"/>
  <c r="F76" i="31" s="1"/>
  <c r="I74" i="31"/>
  <c r="J69" i="33" l="1"/>
  <c r="K69" i="33" s="1"/>
  <c r="L69" i="33"/>
  <c r="F71" i="33"/>
  <c r="H70" i="33"/>
  <c r="I70" i="33" s="1"/>
  <c r="G70" i="33"/>
  <c r="G76" i="31"/>
  <c r="F77" i="31" s="1"/>
  <c r="L74" i="31"/>
  <c r="J74" i="31"/>
  <c r="K74" i="31" s="1"/>
  <c r="H75" i="31"/>
  <c r="I75" i="31" s="1"/>
  <c r="L70" i="33" l="1"/>
  <c r="J70" i="33"/>
  <c r="K70" i="33" s="1"/>
  <c r="G71" i="33"/>
  <c r="H71" i="33" s="1"/>
  <c r="I71" i="33" s="1"/>
  <c r="L75" i="31"/>
  <c r="J75" i="31"/>
  <c r="K75" i="31" s="1"/>
  <c r="G77" i="31"/>
  <c r="H77" i="31" s="1"/>
  <c r="I77" i="31" s="1"/>
  <c r="H76" i="31"/>
  <c r="I76" i="31" s="1"/>
  <c r="F72" i="33" l="1"/>
  <c r="L71" i="33"/>
  <c r="J71" i="33"/>
  <c r="K71" i="33" s="1"/>
  <c r="F73" i="33"/>
  <c r="G72" i="33"/>
  <c r="H72" i="33"/>
  <c r="I72" i="33" s="1"/>
  <c r="F78" i="31"/>
  <c r="G78" i="31" s="1"/>
  <c r="F79" i="31" s="1"/>
  <c r="L77" i="31"/>
  <c r="J77" i="31"/>
  <c r="K77" i="31" s="1"/>
  <c r="L76" i="31"/>
  <c r="J76" i="31"/>
  <c r="K76" i="31" s="1"/>
  <c r="J72" i="33" l="1"/>
  <c r="K72" i="33" s="1"/>
  <c r="L72" i="33"/>
  <c r="G73" i="33"/>
  <c r="H73" i="33" s="1"/>
  <c r="G79" i="31"/>
  <c r="H79" i="31" s="1"/>
  <c r="I79" i="31" s="1"/>
  <c r="H78" i="31"/>
  <c r="I78" i="31" s="1"/>
  <c r="F74" i="33" l="1"/>
  <c r="I73" i="33"/>
  <c r="L79" i="31"/>
  <c r="J79" i="31"/>
  <c r="K79" i="31" s="1"/>
  <c r="F80" i="31"/>
  <c r="L78" i="31"/>
  <c r="J78" i="31"/>
  <c r="K78" i="31" s="1"/>
  <c r="L73" i="33" l="1"/>
  <c r="J73" i="33"/>
  <c r="K73" i="33" s="1"/>
  <c r="G74" i="33"/>
  <c r="H74" i="33" s="1"/>
  <c r="I74" i="33" s="1"/>
  <c r="G80" i="31"/>
  <c r="F81" i="31" s="1"/>
  <c r="F75" i="33" l="1"/>
  <c r="L74" i="33"/>
  <c r="J74" i="33"/>
  <c r="K74" i="33" s="1"/>
  <c r="G75" i="33"/>
  <c r="H75" i="33" s="1"/>
  <c r="G81" i="31"/>
  <c r="H81" i="31" s="1"/>
  <c r="I81" i="31" s="1"/>
  <c r="H80" i="31"/>
  <c r="I80" i="31" s="1"/>
  <c r="F76" i="33" l="1"/>
  <c r="I75" i="33"/>
  <c r="L80" i="31"/>
  <c r="J80" i="31"/>
  <c r="K80" i="31" s="1"/>
  <c r="L81" i="31"/>
  <c r="J81" i="31"/>
  <c r="K81" i="31" s="1"/>
  <c r="F82" i="31"/>
  <c r="J75" i="33" l="1"/>
  <c r="K75" i="33" s="1"/>
  <c r="L75" i="33"/>
  <c r="F77" i="33"/>
  <c r="H76" i="33"/>
  <c r="I76" i="33" s="1"/>
  <c r="G76" i="33"/>
  <c r="G82" i="31"/>
  <c r="F83" i="31" s="1"/>
  <c r="L76" i="33" l="1"/>
  <c r="J76" i="33"/>
  <c r="K76" i="33" s="1"/>
  <c r="G77" i="33"/>
  <c r="H77" i="33" s="1"/>
  <c r="I77" i="33" s="1"/>
  <c r="G83" i="31"/>
  <c r="H83" i="31" s="1"/>
  <c r="H82" i="31"/>
  <c r="I82" i="31" s="1"/>
  <c r="F78" i="33" l="1"/>
  <c r="L77" i="33"/>
  <c r="J77" i="33"/>
  <c r="K77" i="33" s="1"/>
  <c r="F79" i="33"/>
  <c r="G78" i="33"/>
  <c r="H78" i="33" s="1"/>
  <c r="I78" i="33" s="1"/>
  <c r="F84" i="31"/>
  <c r="L82" i="31"/>
  <c r="J82" i="31"/>
  <c r="K82" i="31" s="1"/>
  <c r="I83" i="31"/>
  <c r="G84" i="31"/>
  <c r="F85" i="31" s="1"/>
  <c r="J78" i="33" l="1"/>
  <c r="K78" i="33" s="1"/>
  <c r="L78" i="33"/>
  <c r="G79" i="33"/>
  <c r="H79" i="33" s="1"/>
  <c r="H84" i="31"/>
  <c r="I84" i="31" s="1"/>
  <c r="L84" i="31" s="1"/>
  <c r="L83" i="31"/>
  <c r="J83" i="31"/>
  <c r="K83" i="31" s="1"/>
  <c r="G85" i="31"/>
  <c r="H85" i="31" s="1"/>
  <c r="F80" i="33" l="1"/>
  <c r="G80" i="33"/>
  <c r="I79" i="33"/>
  <c r="J84" i="31"/>
  <c r="K84" i="31" s="1"/>
  <c r="I85" i="31"/>
  <c r="F86" i="31"/>
  <c r="H80" i="33" l="1"/>
  <c r="I80" i="33" s="1"/>
  <c r="F81" i="33"/>
  <c r="L79" i="33"/>
  <c r="J79" i="33"/>
  <c r="K79" i="33" s="1"/>
  <c r="G86" i="31"/>
  <c r="F87" i="31" s="1"/>
  <c r="L85" i="31"/>
  <c r="J85" i="31"/>
  <c r="K85" i="31" s="1"/>
  <c r="L80" i="33" l="1"/>
  <c r="J80" i="33"/>
  <c r="K80" i="33" s="1"/>
  <c r="G81" i="33"/>
  <c r="H81" i="33" s="1"/>
  <c r="I81" i="33" s="1"/>
  <c r="G87" i="31"/>
  <c r="H87" i="31" s="1"/>
  <c r="I87" i="31" s="1"/>
  <c r="H86" i="31"/>
  <c r="I86" i="31" s="1"/>
  <c r="F82" i="33" l="1"/>
  <c r="J81" i="33"/>
  <c r="K81" i="33" s="1"/>
  <c r="L81" i="33"/>
  <c r="G82" i="33"/>
  <c r="H82" i="33" s="1"/>
  <c r="F88" i="31"/>
  <c r="L86" i="31"/>
  <c r="J86" i="31"/>
  <c r="K86" i="31" s="1"/>
  <c r="L87" i="31"/>
  <c r="J87" i="31"/>
  <c r="K87" i="31" s="1"/>
  <c r="G88" i="31"/>
  <c r="H88" i="31" s="1"/>
  <c r="I88" i="31" s="1"/>
  <c r="F83" i="33" l="1"/>
  <c r="I82" i="33"/>
  <c r="L88" i="31"/>
  <c r="J88" i="31"/>
  <c r="K88" i="31" s="1"/>
  <c r="F89" i="31"/>
  <c r="J82" i="33" l="1"/>
  <c r="K82" i="33" s="1"/>
  <c r="L82" i="33"/>
  <c r="F84" i="33"/>
  <c r="H83" i="33"/>
  <c r="G83" i="33"/>
  <c r="G89" i="31"/>
  <c r="H89" i="31" s="1"/>
  <c r="I83" i="33" l="1"/>
  <c r="L83" i="33"/>
  <c r="J83" i="33"/>
  <c r="K83" i="33" s="1"/>
  <c r="F85" i="33"/>
  <c r="G84" i="33"/>
  <c r="H84" i="33"/>
  <c r="I84" i="33" s="1"/>
  <c r="F90" i="31"/>
  <c r="I89" i="31"/>
  <c r="L84" i="33" l="1"/>
  <c r="J84" i="33"/>
  <c r="K84" i="33" s="1"/>
  <c r="G85" i="33"/>
  <c r="H85" i="33" s="1"/>
  <c r="L89" i="31"/>
  <c r="J89" i="31"/>
  <c r="K89" i="31" s="1"/>
  <c r="G90" i="31"/>
  <c r="F91" i="31" s="1"/>
  <c r="F86" i="33" l="1"/>
  <c r="I85" i="33"/>
  <c r="G91" i="31"/>
  <c r="H91" i="31" s="1"/>
  <c r="H90" i="31"/>
  <c r="I90" i="31" s="1"/>
  <c r="J85" i="33" l="1"/>
  <c r="K85" i="33" s="1"/>
  <c r="L85" i="33"/>
  <c r="G86" i="33"/>
  <c r="H86" i="33" s="1"/>
  <c r="F92" i="31"/>
  <c r="L90" i="31"/>
  <c r="J90" i="31"/>
  <c r="K90" i="31" s="1"/>
  <c r="I91" i="31"/>
  <c r="F87" i="33" l="1"/>
  <c r="G87" i="33"/>
  <c r="I86" i="33"/>
  <c r="L91" i="31"/>
  <c r="J91" i="31"/>
  <c r="K91" i="31" s="1"/>
  <c r="G92" i="31"/>
  <c r="F93" i="31" s="1"/>
  <c r="H87" i="33" l="1"/>
  <c r="I87" i="33"/>
  <c r="L87" i="33"/>
  <c r="J87" i="33"/>
  <c r="K87" i="33" s="1"/>
  <c r="F88" i="33"/>
  <c r="L86" i="33"/>
  <c r="J86" i="33"/>
  <c r="K86" i="33" s="1"/>
  <c r="H92" i="31"/>
  <c r="I92" i="31" s="1"/>
  <c r="G93" i="31"/>
  <c r="G88" i="33" l="1"/>
  <c r="J92" i="31"/>
  <c r="K92" i="31" s="1"/>
  <c r="L92" i="31"/>
  <c r="H93" i="31"/>
  <c r="I93" i="31" s="1"/>
  <c r="F94" i="31"/>
  <c r="H88" i="33" l="1"/>
  <c r="I88" i="33" s="1"/>
  <c r="F89" i="33"/>
  <c r="L93" i="31"/>
  <c r="J93" i="31"/>
  <c r="K93" i="31" s="1"/>
  <c r="G94" i="31"/>
  <c r="F95" i="31" s="1"/>
  <c r="J88" i="33" l="1"/>
  <c r="K88" i="33" s="1"/>
  <c r="L88" i="33"/>
  <c r="G89" i="33"/>
  <c r="H89" i="33" s="1"/>
  <c r="H94" i="31"/>
  <c r="G95" i="31"/>
  <c r="I94" i="31"/>
  <c r="I89" i="33" l="1"/>
  <c r="F90" i="33"/>
  <c r="F96" i="31"/>
  <c r="H95" i="31"/>
  <c r="I95" i="31" s="1"/>
  <c r="L94" i="31"/>
  <c r="J94" i="31"/>
  <c r="K94" i="31" s="1"/>
  <c r="G90" i="33" l="1"/>
  <c r="J89" i="33"/>
  <c r="K89" i="33" s="1"/>
  <c r="L89" i="33"/>
  <c r="L95" i="31"/>
  <c r="J95" i="31"/>
  <c r="K95" i="31" s="1"/>
  <c r="G96" i="31"/>
  <c r="F97" i="31" s="1"/>
  <c r="H90" i="33" l="1"/>
  <c r="I90" i="33" s="1"/>
  <c r="F91" i="33"/>
  <c r="H96" i="31"/>
  <c r="G97" i="31"/>
  <c r="F98" i="31" s="1"/>
  <c r="I96" i="31"/>
  <c r="L90" i="33" l="1"/>
  <c r="J90" i="33"/>
  <c r="K90" i="33" s="1"/>
  <c r="G91" i="33"/>
  <c r="H91" i="33" s="1"/>
  <c r="I91" i="33" s="1"/>
  <c r="G98" i="31"/>
  <c r="F99" i="31" s="1"/>
  <c r="H97" i="31"/>
  <c r="I97" i="31" s="1"/>
  <c r="L96" i="31"/>
  <c r="J96" i="31"/>
  <c r="K96" i="31" s="1"/>
  <c r="F92" i="33" l="1"/>
  <c r="L91" i="33"/>
  <c r="J91" i="33"/>
  <c r="K91" i="33" s="1"/>
  <c r="F93" i="33"/>
  <c r="G92" i="33"/>
  <c r="H92" i="33" s="1"/>
  <c r="I92" i="33" s="1"/>
  <c r="L97" i="31"/>
  <c r="J97" i="31"/>
  <c r="K97" i="31" s="1"/>
  <c r="G99" i="31"/>
  <c r="H99" i="31" s="1"/>
  <c r="I99" i="31" s="1"/>
  <c r="H98" i="31"/>
  <c r="I98" i="31" s="1"/>
  <c r="J92" i="33" l="1"/>
  <c r="K92" i="33" s="1"/>
  <c r="L92" i="33"/>
  <c r="G93" i="33"/>
  <c r="H93" i="33" s="1"/>
  <c r="I93" i="33" s="1"/>
  <c r="F100" i="31"/>
  <c r="G100" i="31" s="1"/>
  <c r="H100" i="31" s="1"/>
  <c r="L99" i="31"/>
  <c r="J99" i="31"/>
  <c r="K99" i="31" s="1"/>
  <c r="L98" i="31"/>
  <c r="J98" i="31"/>
  <c r="K98" i="31" s="1"/>
  <c r="F94" i="33" l="1"/>
  <c r="J93" i="33"/>
  <c r="K93" i="33" s="1"/>
  <c r="L93" i="33"/>
  <c r="F95" i="33"/>
  <c r="G94" i="33"/>
  <c r="H94" i="33" s="1"/>
  <c r="I94" i="33" s="1"/>
  <c r="F101" i="31"/>
  <c r="G101" i="31" s="1"/>
  <c r="F102" i="31" s="1"/>
  <c r="I100" i="31"/>
  <c r="L94" i="33" l="1"/>
  <c r="J94" i="33"/>
  <c r="K94" i="33" s="1"/>
  <c r="F96" i="33"/>
  <c r="H95" i="33"/>
  <c r="I95" i="33" s="1"/>
  <c r="G95" i="33"/>
  <c r="G102" i="31"/>
  <c r="H102" i="31" s="1"/>
  <c r="I102" i="31" s="1"/>
  <c r="L100" i="31"/>
  <c r="J100" i="31"/>
  <c r="K100" i="31" s="1"/>
  <c r="H101" i="31"/>
  <c r="I101" i="31" s="1"/>
  <c r="L95" i="33" l="1"/>
  <c r="J95" i="33"/>
  <c r="K95" i="33" s="1"/>
  <c r="G96" i="33"/>
  <c r="H96" i="33" s="1"/>
  <c r="I96" i="33" s="1"/>
  <c r="F103" i="31"/>
  <c r="G103" i="31" s="1"/>
  <c r="H103" i="31" s="1"/>
  <c r="L101" i="31"/>
  <c r="J101" i="31"/>
  <c r="K101" i="31" s="1"/>
  <c r="L102" i="31"/>
  <c r="J102" i="31"/>
  <c r="K102" i="31" s="1"/>
  <c r="F97" i="33" l="1"/>
  <c r="L96" i="33"/>
  <c r="J96" i="33"/>
  <c r="K96" i="33" s="1"/>
  <c r="G97" i="33"/>
  <c r="F98" i="33" s="1"/>
  <c r="I103" i="31"/>
  <c r="F104" i="31"/>
  <c r="G98" i="33" l="1"/>
  <c r="F99" i="33" s="1"/>
  <c r="H97" i="33"/>
  <c r="I97" i="33" s="1"/>
  <c r="G104" i="31"/>
  <c r="F105" i="31" s="1"/>
  <c r="L103" i="31"/>
  <c r="J103" i="31"/>
  <c r="K103" i="31" s="1"/>
  <c r="L97" i="33" l="1"/>
  <c r="J97" i="33"/>
  <c r="K97" i="33" s="1"/>
  <c r="G99" i="33"/>
  <c r="H99" i="33" s="1"/>
  <c r="H98" i="33"/>
  <c r="I98" i="33" s="1"/>
  <c r="G105" i="31"/>
  <c r="H105" i="31" s="1"/>
  <c r="H104" i="31"/>
  <c r="I104" i="31" s="1"/>
  <c r="L98" i="33" l="1"/>
  <c r="J98" i="33"/>
  <c r="K98" i="33" s="1"/>
  <c r="I99" i="33"/>
  <c r="F100" i="33"/>
  <c r="I105" i="31"/>
  <c r="F106" i="31"/>
  <c r="L104" i="31"/>
  <c r="J104" i="31"/>
  <c r="K104" i="31" s="1"/>
  <c r="G100" i="33" l="1"/>
  <c r="F101" i="33" s="1"/>
  <c r="H100" i="33"/>
  <c r="L99" i="33"/>
  <c r="J99" i="33"/>
  <c r="K99" i="33" s="1"/>
  <c r="G106" i="31"/>
  <c r="H106" i="31" s="1"/>
  <c r="I106" i="31" s="1"/>
  <c r="L105" i="31"/>
  <c r="J105" i="31"/>
  <c r="K105" i="31" s="1"/>
  <c r="G101" i="33" l="1"/>
  <c r="F102" i="33"/>
  <c r="H101" i="33"/>
  <c r="I101" i="33" s="1"/>
  <c r="I100" i="33"/>
  <c r="L106" i="31"/>
  <c r="J106" i="31"/>
  <c r="K106" i="31" s="1"/>
  <c r="F107" i="31"/>
  <c r="L101" i="33" l="1"/>
  <c r="J101" i="33"/>
  <c r="K101" i="33" s="1"/>
  <c r="G102" i="33"/>
  <c r="H102" i="33" s="1"/>
  <c r="I102" i="33" s="1"/>
  <c r="L100" i="33"/>
  <c r="J100" i="33"/>
  <c r="K100" i="33" s="1"/>
  <c r="G107" i="31"/>
  <c r="F108" i="31" s="1"/>
  <c r="L102" i="33" l="1"/>
  <c r="J102" i="33"/>
  <c r="K102" i="33" s="1"/>
  <c r="F103" i="33"/>
  <c r="G108" i="31"/>
  <c r="H108" i="31" s="1"/>
  <c r="H107" i="31"/>
  <c r="I107" i="31" s="1"/>
  <c r="G103" i="33" l="1"/>
  <c r="H103" i="33" s="1"/>
  <c r="F109" i="31"/>
  <c r="L107" i="31"/>
  <c r="J107" i="31"/>
  <c r="K107" i="31" s="1"/>
  <c r="I108" i="31"/>
  <c r="G109" i="31"/>
  <c r="H109" i="31" s="1"/>
  <c r="I103" i="33" l="1"/>
  <c r="L103" i="33"/>
  <c r="J103" i="33"/>
  <c r="K103" i="33" s="1"/>
  <c r="F104" i="33"/>
  <c r="I109" i="31"/>
  <c r="L109" i="31" s="1"/>
  <c r="L108" i="31"/>
  <c r="J108" i="31"/>
  <c r="K108" i="31" s="1"/>
  <c r="F110" i="31"/>
  <c r="G104" i="33" l="1"/>
  <c r="J109" i="31"/>
  <c r="K109" i="31" s="1"/>
  <c r="G110" i="31"/>
  <c r="H104" i="33" l="1"/>
  <c r="I104" i="33" s="1"/>
  <c r="F105" i="33"/>
  <c r="F111" i="31"/>
  <c r="H110" i="31"/>
  <c r="I110" i="31" s="1"/>
  <c r="G105" i="33" l="1"/>
  <c r="H105" i="33" s="1"/>
  <c r="L104" i="33"/>
  <c r="J104" i="33"/>
  <c r="K104" i="33" s="1"/>
  <c r="L110" i="31"/>
  <c r="J110" i="31"/>
  <c r="K110" i="31" s="1"/>
  <c r="G111" i="31"/>
  <c r="F112" i="31" s="1"/>
  <c r="I105" i="33" l="1"/>
  <c r="L105" i="33"/>
  <c r="J105" i="33"/>
  <c r="K105" i="33" s="1"/>
  <c r="F106" i="33"/>
  <c r="G112" i="31"/>
  <c r="F113" i="31" s="1"/>
  <c r="H111" i="31"/>
  <c r="I111" i="31" s="1"/>
  <c r="G106" i="33" l="1"/>
  <c r="H106" i="33"/>
  <c r="G113" i="31"/>
  <c r="F114" i="31" s="1"/>
  <c r="L111" i="31"/>
  <c r="J111" i="31"/>
  <c r="K111" i="31" s="1"/>
  <c r="H112" i="31"/>
  <c r="I112" i="31" s="1"/>
  <c r="I106" i="33" l="1"/>
  <c r="L106" i="33"/>
  <c r="J106" i="33"/>
  <c r="K106" i="33" s="1"/>
  <c r="F107" i="33"/>
  <c r="L112" i="31"/>
  <c r="J112" i="31"/>
  <c r="K112" i="31" s="1"/>
  <c r="G114" i="31"/>
  <c r="F115" i="31" s="1"/>
  <c r="H113" i="31"/>
  <c r="I113" i="31" s="1"/>
  <c r="G107" i="33" l="1"/>
  <c r="H107" i="33"/>
  <c r="G115" i="31"/>
  <c r="F116" i="31" s="1"/>
  <c r="H114" i="31"/>
  <c r="I114" i="31" s="1"/>
  <c r="L113" i="31"/>
  <c r="J113" i="31"/>
  <c r="K113" i="31" s="1"/>
  <c r="I107" i="33" l="1"/>
  <c r="L107" i="33"/>
  <c r="J107" i="33"/>
  <c r="K107" i="33" s="1"/>
  <c r="F108" i="33"/>
  <c r="L114" i="31"/>
  <c r="J114" i="31"/>
  <c r="K114" i="31" s="1"/>
  <c r="G116" i="31"/>
  <c r="F117" i="31" s="1"/>
  <c r="H115" i="31"/>
  <c r="I115" i="31" s="1"/>
  <c r="G108" i="33" l="1"/>
  <c r="H108" i="33" s="1"/>
  <c r="G117" i="31"/>
  <c r="F118" i="31" s="1"/>
  <c r="L115" i="31"/>
  <c r="J115" i="31"/>
  <c r="K115" i="31" s="1"/>
  <c r="H116" i="31"/>
  <c r="I116" i="31" s="1"/>
  <c r="I108" i="33" l="1"/>
  <c r="L108" i="33"/>
  <c r="J108" i="33"/>
  <c r="K108" i="33" s="1"/>
  <c r="F109" i="33"/>
  <c r="G118" i="31"/>
  <c r="F119" i="31" s="1"/>
  <c r="L116" i="31"/>
  <c r="J116" i="31"/>
  <c r="K116" i="31" s="1"/>
  <c r="H117" i="31"/>
  <c r="I117" i="31" s="1"/>
  <c r="G109" i="33" l="1"/>
  <c r="F110" i="33" s="1"/>
  <c r="H109" i="33"/>
  <c r="G119" i="31"/>
  <c r="F120" i="31" s="1"/>
  <c r="L117" i="31"/>
  <c r="J117" i="31"/>
  <c r="K117" i="31" s="1"/>
  <c r="H118" i="31"/>
  <c r="I118" i="31" s="1"/>
  <c r="I109" i="33" l="1"/>
  <c r="L109" i="33"/>
  <c r="J109" i="33"/>
  <c r="K109" i="33" s="1"/>
  <c r="G110" i="33"/>
  <c r="F111" i="33" s="1"/>
  <c r="G120" i="31"/>
  <c r="F121" i="31" s="1"/>
  <c r="L118" i="31"/>
  <c r="J118" i="31"/>
  <c r="K118" i="31" s="1"/>
  <c r="H119" i="31"/>
  <c r="I119" i="31" s="1"/>
  <c r="G111" i="33" l="1"/>
  <c r="F112" i="33"/>
  <c r="H110" i="33"/>
  <c r="I110" i="33" s="1"/>
  <c r="G121" i="31"/>
  <c r="F122" i="31" s="1"/>
  <c r="L119" i="31"/>
  <c r="J119" i="31"/>
  <c r="K119" i="31" s="1"/>
  <c r="H120" i="31"/>
  <c r="I120" i="31" s="1"/>
  <c r="H111" i="33" l="1"/>
  <c r="I111" i="33" s="1"/>
  <c r="L110" i="33"/>
  <c r="J110" i="33"/>
  <c r="K110" i="33" s="1"/>
  <c r="G112" i="33"/>
  <c r="H112" i="33" s="1"/>
  <c r="G122" i="31"/>
  <c r="F123" i="31" s="1"/>
  <c r="L120" i="31"/>
  <c r="J120" i="31"/>
  <c r="K120" i="31" s="1"/>
  <c r="H121" i="31"/>
  <c r="I121" i="31" s="1"/>
  <c r="L111" i="33" l="1"/>
  <c r="J111" i="33"/>
  <c r="K111" i="33" s="1"/>
  <c r="I112" i="33"/>
  <c r="J112" i="33" s="1"/>
  <c r="K112" i="33" s="1"/>
  <c r="F113" i="33"/>
  <c r="G123" i="31"/>
  <c r="F124" i="31" s="1"/>
  <c r="L121" i="31"/>
  <c r="J121" i="31"/>
  <c r="K121" i="31" s="1"/>
  <c r="H122" i="31"/>
  <c r="I122" i="31" s="1"/>
  <c r="L112" i="33" l="1"/>
  <c r="G113" i="33"/>
  <c r="H113" i="33" s="1"/>
  <c r="G124" i="31"/>
  <c r="F125" i="31" s="1"/>
  <c r="L122" i="31"/>
  <c r="J122" i="31"/>
  <c r="K122" i="31" s="1"/>
  <c r="H123" i="31"/>
  <c r="I123" i="31" s="1"/>
  <c r="I113" i="33" l="1"/>
  <c r="F114" i="33"/>
  <c r="G114" i="33" s="1"/>
  <c r="F115" i="33" s="1"/>
  <c r="L113" i="33"/>
  <c r="J113" i="33"/>
  <c r="K113" i="33" s="1"/>
  <c r="G125" i="31"/>
  <c r="F126" i="31" s="1"/>
  <c r="L123" i="31"/>
  <c r="J123" i="31"/>
  <c r="K123" i="31" s="1"/>
  <c r="H124" i="31"/>
  <c r="I124" i="31" s="1"/>
  <c r="G115" i="33" l="1"/>
  <c r="F116" i="33"/>
  <c r="H115" i="33"/>
  <c r="H114" i="33"/>
  <c r="I114" i="33" s="1"/>
  <c r="G126" i="31"/>
  <c r="F127" i="31" s="1"/>
  <c r="L124" i="31"/>
  <c r="J124" i="31"/>
  <c r="K124" i="31" s="1"/>
  <c r="H125" i="31"/>
  <c r="I125" i="31" s="1"/>
  <c r="I115" i="33" l="1"/>
  <c r="L114" i="33"/>
  <c r="J114" i="33"/>
  <c r="K114" i="33" s="1"/>
  <c r="L115" i="33"/>
  <c r="J115" i="33"/>
  <c r="K115" i="33" s="1"/>
  <c r="G116" i="33"/>
  <c r="F117" i="33"/>
  <c r="H116" i="33"/>
  <c r="G127" i="31"/>
  <c r="F128" i="31" s="1"/>
  <c r="L125" i="31"/>
  <c r="J125" i="31"/>
  <c r="K125" i="31" s="1"/>
  <c r="H126" i="31"/>
  <c r="I126" i="31" s="1"/>
  <c r="I116" i="33" l="1"/>
  <c r="L116" i="33"/>
  <c r="J116" i="33"/>
  <c r="K116" i="33" s="1"/>
  <c r="G117" i="33"/>
  <c r="F118" i="33" s="1"/>
  <c r="G128" i="31"/>
  <c r="F129" i="31" s="1"/>
  <c r="L126" i="31"/>
  <c r="J126" i="31"/>
  <c r="K126" i="31" s="1"/>
  <c r="H127" i="31"/>
  <c r="I127" i="31" s="1"/>
  <c r="G118" i="33" l="1"/>
  <c r="H118" i="33" s="1"/>
  <c r="F119" i="33"/>
  <c r="H117" i="33"/>
  <c r="I117" i="33" s="1"/>
  <c r="G129" i="31"/>
  <c r="F130" i="31" s="1"/>
  <c r="L127" i="31"/>
  <c r="J127" i="31"/>
  <c r="K127" i="31" s="1"/>
  <c r="H128" i="31"/>
  <c r="I128" i="31" s="1"/>
  <c r="I118" i="33" l="1"/>
  <c r="L118" i="33" s="1"/>
  <c r="L117" i="33"/>
  <c r="J117" i="33"/>
  <c r="K117" i="33" s="1"/>
  <c r="G119" i="33"/>
  <c r="F120" i="33"/>
  <c r="H119" i="33"/>
  <c r="G130" i="31"/>
  <c r="F131" i="31" s="1"/>
  <c r="L128" i="31"/>
  <c r="J128" i="31"/>
  <c r="K128" i="31" s="1"/>
  <c r="H129" i="31"/>
  <c r="I129" i="31" s="1"/>
  <c r="J118" i="33" l="1"/>
  <c r="K118" i="33" s="1"/>
  <c r="I119" i="33"/>
  <c r="L119" i="33"/>
  <c r="J119" i="33"/>
  <c r="K119" i="33" s="1"/>
  <c r="G120" i="33"/>
  <c r="F121" i="33" s="1"/>
  <c r="G131" i="31"/>
  <c r="F132" i="31" s="1"/>
  <c r="L129" i="31"/>
  <c r="J129" i="31"/>
  <c r="K129" i="31" s="1"/>
  <c r="H130" i="31"/>
  <c r="I130" i="31" s="1"/>
  <c r="G121" i="33" l="1"/>
  <c r="F122" i="33"/>
  <c r="H121" i="33"/>
  <c r="H120" i="33"/>
  <c r="I120" i="33" s="1"/>
  <c r="L130" i="31"/>
  <c r="J130" i="31"/>
  <c r="K130" i="31" s="1"/>
  <c r="G132" i="31"/>
  <c r="F133" i="31" s="1"/>
  <c r="H131" i="31"/>
  <c r="I131" i="31" s="1"/>
  <c r="I121" i="33" l="1"/>
  <c r="L120" i="33"/>
  <c r="J120" i="33"/>
  <c r="K120" i="33" s="1"/>
  <c r="L121" i="33"/>
  <c r="J121" i="33"/>
  <c r="K121" i="33" s="1"/>
  <c r="G122" i="33"/>
  <c r="F123" i="33"/>
  <c r="H122" i="33"/>
  <c r="G133" i="31"/>
  <c r="F134" i="31" s="1"/>
  <c r="L131" i="31"/>
  <c r="J131" i="31"/>
  <c r="K131" i="31" s="1"/>
  <c r="H132" i="31"/>
  <c r="I132" i="31" s="1"/>
  <c r="I122" i="33" l="1"/>
  <c r="L122" i="33"/>
  <c r="J122" i="33"/>
  <c r="K122" i="33" s="1"/>
  <c r="G123" i="33"/>
  <c r="F124" i="33" s="1"/>
  <c r="G134" i="31"/>
  <c r="F135" i="31" s="1"/>
  <c r="L132" i="31"/>
  <c r="J132" i="31"/>
  <c r="K132" i="31" s="1"/>
  <c r="H133" i="31"/>
  <c r="I133" i="31" s="1"/>
  <c r="G124" i="33" l="1"/>
  <c r="F125" i="33" s="1"/>
  <c r="H124" i="33"/>
  <c r="H123" i="33"/>
  <c r="I123" i="33" s="1"/>
  <c r="G135" i="31"/>
  <c r="F136" i="31" s="1"/>
  <c r="L133" i="31"/>
  <c r="J133" i="31"/>
  <c r="K133" i="31" s="1"/>
  <c r="H134" i="31"/>
  <c r="I134" i="31" s="1"/>
  <c r="I124" i="33" l="1"/>
  <c r="L123" i="33"/>
  <c r="J123" i="33"/>
  <c r="K123" i="33" s="1"/>
  <c r="L124" i="33"/>
  <c r="J124" i="33"/>
  <c r="K124" i="33" s="1"/>
  <c r="G125" i="33"/>
  <c r="F126" i="33"/>
  <c r="H125" i="33"/>
  <c r="G136" i="31"/>
  <c r="F137" i="31" s="1"/>
  <c r="L134" i="31"/>
  <c r="J134" i="31"/>
  <c r="K134" i="31" s="1"/>
  <c r="H135" i="31"/>
  <c r="I135" i="31" s="1"/>
  <c r="I125" i="33" l="1"/>
  <c r="L125" i="33" s="1"/>
  <c r="J125" i="33"/>
  <c r="K125" i="33" s="1"/>
  <c r="G126" i="33"/>
  <c r="F127" i="33" s="1"/>
  <c r="G137" i="31"/>
  <c r="F138" i="31" s="1"/>
  <c r="L135" i="31"/>
  <c r="J135" i="31"/>
  <c r="K135" i="31" s="1"/>
  <c r="H136" i="31"/>
  <c r="I136" i="31" s="1"/>
  <c r="G127" i="33" l="1"/>
  <c r="F128" i="33" s="1"/>
  <c r="H127" i="33"/>
  <c r="H126" i="33"/>
  <c r="I126" i="33" s="1"/>
  <c r="G138" i="31"/>
  <c r="F139" i="31" s="1"/>
  <c r="L136" i="31"/>
  <c r="J136" i="31"/>
  <c r="K136" i="31" s="1"/>
  <c r="H137" i="31"/>
  <c r="I137" i="31" s="1"/>
  <c r="I127" i="33" l="1"/>
  <c r="L127" i="33" s="1"/>
  <c r="J127" i="33"/>
  <c r="K127" i="33" s="1"/>
  <c r="G128" i="33"/>
  <c r="F129" i="33" s="1"/>
  <c r="L126" i="33"/>
  <c r="J126" i="33"/>
  <c r="K126" i="33" s="1"/>
  <c r="G139" i="31"/>
  <c r="F140" i="31" s="1"/>
  <c r="L137" i="31"/>
  <c r="J137" i="31"/>
  <c r="K137" i="31" s="1"/>
  <c r="H138" i="31"/>
  <c r="I138" i="31" s="1"/>
  <c r="G129" i="33" l="1"/>
  <c r="H128" i="33"/>
  <c r="I128" i="33" s="1"/>
  <c r="G140" i="31"/>
  <c r="F141" i="31" s="1"/>
  <c r="L138" i="31"/>
  <c r="J138" i="31"/>
  <c r="K138" i="31" s="1"/>
  <c r="H139" i="31"/>
  <c r="I139" i="31" s="1"/>
  <c r="F130" i="33" l="1"/>
  <c r="H129" i="33"/>
  <c r="I129" i="33" s="1"/>
  <c r="L128" i="33"/>
  <c r="J128" i="33"/>
  <c r="K128" i="33" s="1"/>
  <c r="G141" i="31"/>
  <c r="F142" i="31" s="1"/>
  <c r="L139" i="31"/>
  <c r="J139" i="31"/>
  <c r="K139" i="31" s="1"/>
  <c r="H140" i="31"/>
  <c r="I140" i="31" s="1"/>
  <c r="L129" i="33" l="1"/>
  <c r="J129" i="33"/>
  <c r="K129" i="33" s="1"/>
  <c r="G130" i="33"/>
  <c r="F131" i="33" s="1"/>
  <c r="G142" i="31"/>
  <c r="F143" i="31" s="1"/>
  <c r="L140" i="31"/>
  <c r="J140" i="31"/>
  <c r="K140" i="31" s="1"/>
  <c r="H141" i="31"/>
  <c r="I141" i="31" s="1"/>
  <c r="G131" i="33" l="1"/>
  <c r="F132" i="33" s="1"/>
  <c r="H131" i="33"/>
  <c r="H130" i="33"/>
  <c r="I130" i="33" s="1"/>
  <c r="G143" i="31"/>
  <c r="F144" i="31" s="1"/>
  <c r="L141" i="31"/>
  <c r="J141" i="31"/>
  <c r="K141" i="31" s="1"/>
  <c r="H142" i="31"/>
  <c r="I142" i="31" s="1"/>
  <c r="I131" i="33" l="1"/>
  <c r="L131" i="33" s="1"/>
  <c r="J131" i="33"/>
  <c r="K131" i="33" s="1"/>
  <c r="G132" i="33"/>
  <c r="F133" i="33" s="1"/>
  <c r="L130" i="33"/>
  <c r="J130" i="33"/>
  <c r="K130" i="33" s="1"/>
  <c r="G144" i="31"/>
  <c r="F145" i="31" s="1"/>
  <c r="L142" i="31"/>
  <c r="J142" i="31"/>
  <c r="K142" i="31" s="1"/>
  <c r="H143" i="31"/>
  <c r="I143" i="31" s="1"/>
  <c r="G133" i="33" l="1"/>
  <c r="H133" i="33" s="1"/>
  <c r="H132" i="33"/>
  <c r="I132" i="33" s="1"/>
  <c r="G145" i="31"/>
  <c r="F146" i="31" s="1"/>
  <c r="L143" i="31"/>
  <c r="J143" i="31"/>
  <c r="K143" i="31" s="1"/>
  <c r="H144" i="31"/>
  <c r="I144" i="31" s="1"/>
  <c r="F134" i="33" l="1"/>
  <c r="I133" i="33"/>
  <c r="L132" i="33"/>
  <c r="J132" i="33"/>
  <c r="K132" i="33" s="1"/>
  <c r="L133" i="33"/>
  <c r="J133" i="33"/>
  <c r="K133" i="33" s="1"/>
  <c r="G134" i="33"/>
  <c r="F135" i="33" s="1"/>
  <c r="H134" i="33"/>
  <c r="L144" i="31"/>
  <c r="J144" i="31"/>
  <c r="K144" i="31" s="1"/>
  <c r="G146" i="31"/>
  <c r="F147" i="31" s="1"/>
  <c r="H145" i="31"/>
  <c r="I145" i="31" s="1"/>
  <c r="I134" i="33" l="1"/>
  <c r="G135" i="33"/>
  <c r="F136" i="33"/>
  <c r="H135" i="33"/>
  <c r="L134" i="33"/>
  <c r="J134" i="33"/>
  <c r="K134" i="33" s="1"/>
  <c r="L145" i="31"/>
  <c r="J145" i="31"/>
  <c r="K145" i="31" s="1"/>
  <c r="G147" i="31"/>
  <c r="F148" i="31" s="1"/>
  <c r="H146" i="31"/>
  <c r="I146" i="31" s="1"/>
  <c r="I135" i="33" l="1"/>
  <c r="L135" i="33"/>
  <c r="J135" i="33"/>
  <c r="K135" i="33" s="1"/>
  <c r="G136" i="33"/>
  <c r="F137" i="33" s="1"/>
  <c r="L146" i="31"/>
  <c r="J146" i="31"/>
  <c r="K146" i="31" s="1"/>
  <c r="G148" i="31"/>
  <c r="F149" i="31" s="1"/>
  <c r="H147" i="31"/>
  <c r="I147" i="31" s="1"/>
  <c r="G137" i="33" l="1"/>
  <c r="F138" i="33"/>
  <c r="H137" i="33"/>
  <c r="H136" i="33"/>
  <c r="I136" i="33" s="1"/>
  <c r="G149" i="31"/>
  <c r="F150" i="31" s="1"/>
  <c r="L147" i="31"/>
  <c r="J147" i="31"/>
  <c r="K147" i="31" s="1"/>
  <c r="H148" i="31"/>
  <c r="I148" i="31" s="1"/>
  <c r="I137" i="33" l="1"/>
  <c r="L136" i="33"/>
  <c r="J136" i="33"/>
  <c r="K136" i="33" s="1"/>
  <c r="L137" i="33"/>
  <c r="J137" i="33"/>
  <c r="K137" i="33" s="1"/>
  <c r="G138" i="33"/>
  <c r="F139" i="33"/>
  <c r="H138" i="33"/>
  <c r="G150" i="31"/>
  <c r="F151" i="31" s="1"/>
  <c r="L148" i="31"/>
  <c r="J148" i="31"/>
  <c r="K148" i="31" s="1"/>
  <c r="H149" i="31"/>
  <c r="I149" i="31" s="1"/>
  <c r="I138" i="33" l="1"/>
  <c r="L138" i="33"/>
  <c r="J138" i="33"/>
  <c r="K138" i="33" s="1"/>
  <c r="G139" i="33"/>
  <c r="F140" i="33" s="1"/>
  <c r="G151" i="31"/>
  <c r="F152" i="31" s="1"/>
  <c r="L149" i="31"/>
  <c r="J149" i="31"/>
  <c r="K149" i="31" s="1"/>
  <c r="H150" i="31"/>
  <c r="I150" i="31" s="1"/>
  <c r="G140" i="33" l="1"/>
  <c r="F141" i="33"/>
  <c r="H140" i="33"/>
  <c r="H139" i="33"/>
  <c r="I139" i="33" s="1"/>
  <c r="L150" i="31"/>
  <c r="J150" i="31"/>
  <c r="K150" i="31" s="1"/>
  <c r="G152" i="31"/>
  <c r="F153" i="31" s="1"/>
  <c r="H151" i="31"/>
  <c r="I151" i="31" s="1"/>
  <c r="I140" i="33" l="1"/>
  <c r="L139" i="33"/>
  <c r="J139" i="33"/>
  <c r="K139" i="33" s="1"/>
  <c r="L140" i="33"/>
  <c r="J140" i="33"/>
  <c r="K140" i="33" s="1"/>
  <c r="G141" i="33"/>
  <c r="H141" i="33"/>
  <c r="G153" i="31"/>
  <c r="F154" i="31" s="1"/>
  <c r="L151" i="31"/>
  <c r="J151" i="31"/>
  <c r="K151" i="31" s="1"/>
  <c r="H152" i="31"/>
  <c r="I152" i="31" s="1"/>
  <c r="I141" i="33" l="1"/>
  <c r="L141" i="33" s="1"/>
  <c r="J141" i="33"/>
  <c r="K141" i="33" s="1"/>
  <c r="F142" i="33"/>
  <c r="L152" i="31"/>
  <c r="J152" i="31"/>
  <c r="K152" i="31" s="1"/>
  <c r="G154" i="31"/>
  <c r="F155" i="31" s="1"/>
  <c r="H153" i="31"/>
  <c r="I153" i="31" s="1"/>
  <c r="G142" i="33" l="1"/>
  <c r="F143" i="33"/>
  <c r="H142" i="33"/>
  <c r="H154" i="31"/>
  <c r="G155" i="31"/>
  <c r="F156" i="31" s="1"/>
  <c r="L153" i="31"/>
  <c r="J153" i="31"/>
  <c r="K153" i="31" s="1"/>
  <c r="I154" i="31"/>
  <c r="I142" i="33" l="1"/>
  <c r="L142" i="33" s="1"/>
  <c r="J142" i="33"/>
  <c r="K142" i="33" s="1"/>
  <c r="G143" i="33"/>
  <c r="F144" i="33" s="1"/>
  <c r="L154" i="31"/>
  <c r="J154" i="31"/>
  <c r="K154" i="31" s="1"/>
  <c r="H155" i="31"/>
  <c r="I155" i="31" s="1"/>
  <c r="G156" i="31"/>
  <c r="F157" i="31" s="1"/>
  <c r="G144" i="33" l="1"/>
  <c r="F145" i="33"/>
  <c r="H144" i="33"/>
  <c r="H143" i="33"/>
  <c r="I143" i="33" s="1"/>
  <c r="H156" i="31"/>
  <c r="I156" i="31" s="1"/>
  <c r="L156" i="31" s="1"/>
  <c r="L155" i="31"/>
  <c r="J155" i="31"/>
  <c r="K155" i="31" s="1"/>
  <c r="G157" i="31"/>
  <c r="F158" i="31" s="1"/>
  <c r="I144" i="33" l="1"/>
  <c r="L143" i="33"/>
  <c r="J143" i="33"/>
  <c r="K143" i="33" s="1"/>
  <c r="L144" i="33"/>
  <c r="J144" i="33"/>
  <c r="K144" i="33" s="1"/>
  <c r="G145" i="33"/>
  <c r="J156" i="31"/>
  <c r="K156" i="31" s="1"/>
  <c r="G158" i="31"/>
  <c r="F159" i="31" s="1"/>
  <c r="H157" i="31"/>
  <c r="I157" i="31" s="1"/>
  <c r="H145" i="33" l="1"/>
  <c r="I145" i="33" s="1"/>
  <c r="F146" i="33"/>
  <c r="L157" i="31"/>
  <c r="J157" i="31"/>
  <c r="K157" i="31" s="1"/>
  <c r="G159" i="31"/>
  <c r="F160" i="31" s="1"/>
  <c r="H158" i="31"/>
  <c r="I158" i="31" s="1"/>
  <c r="L145" i="33" l="1"/>
  <c r="J145" i="33"/>
  <c r="K145" i="33" s="1"/>
  <c r="G146" i="33"/>
  <c r="F147" i="33" s="1"/>
  <c r="L158" i="31"/>
  <c r="J158" i="31"/>
  <c r="K158" i="31" s="1"/>
  <c r="G160" i="31"/>
  <c r="F161" i="31" s="1"/>
  <c r="H159" i="31"/>
  <c r="I159" i="31" s="1"/>
  <c r="G147" i="33" l="1"/>
  <c r="H147" i="33" s="1"/>
  <c r="F148" i="33"/>
  <c r="H146" i="33"/>
  <c r="I146" i="33" s="1"/>
  <c r="H160" i="31"/>
  <c r="I160" i="31" s="1"/>
  <c r="L159" i="31"/>
  <c r="J159" i="31"/>
  <c r="K159" i="31" s="1"/>
  <c r="G161" i="31"/>
  <c r="H161" i="31" s="1"/>
  <c r="I161" i="31" s="1"/>
  <c r="I147" i="33" l="1"/>
  <c r="L147" i="33"/>
  <c r="J147" i="33"/>
  <c r="K147" i="33" s="1"/>
  <c r="L146" i="33"/>
  <c r="J146" i="33"/>
  <c r="K146" i="33" s="1"/>
  <c r="G148" i="33"/>
  <c r="F149" i="33"/>
  <c r="H148" i="33"/>
  <c r="J160" i="31"/>
  <c r="K160" i="31" s="1"/>
  <c r="L160" i="31"/>
  <c r="F162" i="31"/>
  <c r="G162" i="31" s="1"/>
  <c r="F163" i="31" s="1"/>
  <c r="L161" i="31"/>
  <c r="J161" i="31"/>
  <c r="K161" i="31" s="1"/>
  <c r="I148" i="33" l="1"/>
  <c r="L148" i="33"/>
  <c r="J148" i="33"/>
  <c r="K148" i="33" s="1"/>
  <c r="G149" i="33"/>
  <c r="F150" i="33" s="1"/>
  <c r="G163" i="31"/>
  <c r="H163" i="31" s="1"/>
  <c r="I163" i="31" s="1"/>
  <c r="H162" i="31"/>
  <c r="I162" i="31" s="1"/>
  <c r="G150" i="33" l="1"/>
  <c r="H150" i="33" s="1"/>
  <c r="F151" i="33"/>
  <c r="H149" i="33"/>
  <c r="I149" i="33" s="1"/>
  <c r="F164" i="31"/>
  <c r="L163" i="31"/>
  <c r="J163" i="31"/>
  <c r="K163" i="31" s="1"/>
  <c r="G164" i="31"/>
  <c r="F165" i="31" s="1"/>
  <c r="L162" i="31"/>
  <c r="J162" i="31"/>
  <c r="K162" i="31" s="1"/>
  <c r="I150" i="33" l="1"/>
  <c r="L149" i="33"/>
  <c r="J149" i="33"/>
  <c r="K149" i="33" s="1"/>
  <c r="L150" i="33"/>
  <c r="J150" i="33"/>
  <c r="K150" i="33" s="1"/>
  <c r="G151" i="33"/>
  <c r="H151" i="33"/>
  <c r="G165" i="31"/>
  <c r="H165" i="31" s="1"/>
  <c r="I165" i="31" s="1"/>
  <c r="H164" i="31"/>
  <c r="I164" i="31" s="1"/>
  <c r="I151" i="33" l="1"/>
  <c r="L151" i="33"/>
  <c r="J151" i="33"/>
  <c r="K151" i="33" s="1"/>
  <c r="F152" i="33"/>
  <c r="F166" i="31"/>
  <c r="G166" i="31" s="1"/>
  <c r="H166" i="31" s="1"/>
  <c r="I166" i="31" s="1"/>
  <c r="L164" i="31"/>
  <c r="J164" i="31"/>
  <c r="K164" i="31" s="1"/>
  <c r="L165" i="31"/>
  <c r="J165" i="31"/>
  <c r="K165" i="31" s="1"/>
  <c r="G152" i="33" l="1"/>
  <c r="F153" i="33"/>
  <c r="H152" i="33"/>
  <c r="I152" i="33" s="1"/>
  <c r="F167" i="31"/>
  <c r="L166" i="31"/>
  <c r="J166" i="31"/>
  <c r="K166" i="31" s="1"/>
  <c r="G167" i="31"/>
  <c r="L152" i="33" l="1"/>
  <c r="J152" i="33"/>
  <c r="K152" i="33" s="1"/>
  <c r="G153" i="33"/>
  <c r="F154" i="33" s="1"/>
  <c r="H167" i="31"/>
  <c r="I167" i="31" s="1"/>
  <c r="F168" i="31"/>
  <c r="G154" i="33" l="1"/>
  <c r="F155" i="33"/>
  <c r="H154" i="33"/>
  <c r="H153" i="33"/>
  <c r="I153" i="33" s="1"/>
  <c r="L167" i="31"/>
  <c r="J167" i="31"/>
  <c r="K167" i="31" s="1"/>
  <c r="G168" i="31"/>
  <c r="F169" i="31" s="1"/>
  <c r="I154" i="33" l="1"/>
  <c r="J154" i="33" s="1"/>
  <c r="K154" i="33" s="1"/>
  <c r="L153" i="33"/>
  <c r="J153" i="33"/>
  <c r="K153" i="33" s="1"/>
  <c r="G155" i="33"/>
  <c r="H155" i="33" s="1"/>
  <c r="G169" i="31"/>
  <c r="H169" i="31" s="1"/>
  <c r="I169" i="31" s="1"/>
  <c r="H168" i="31"/>
  <c r="I168" i="31" s="1"/>
  <c r="L154" i="33" l="1"/>
  <c r="I155" i="33"/>
  <c r="L155" i="33"/>
  <c r="J155" i="33"/>
  <c r="K155" i="33" s="1"/>
  <c r="F156" i="33"/>
  <c r="F170" i="31"/>
  <c r="G170" i="31" s="1"/>
  <c r="H170" i="31" s="1"/>
  <c r="I170" i="31" s="1"/>
  <c r="L168" i="31"/>
  <c r="J168" i="31"/>
  <c r="K168" i="31" s="1"/>
  <c r="L169" i="31"/>
  <c r="J169" i="31"/>
  <c r="K169" i="31" s="1"/>
  <c r="G156" i="33" l="1"/>
  <c r="F157" i="33"/>
  <c r="H156" i="33"/>
  <c r="F171" i="31"/>
  <c r="G171" i="31" s="1"/>
  <c r="L170" i="31"/>
  <c r="J170" i="31"/>
  <c r="K170" i="31" s="1"/>
  <c r="I156" i="33" l="1"/>
  <c r="L156" i="33" s="1"/>
  <c r="J156" i="33"/>
  <c r="K156" i="33" s="1"/>
  <c r="G157" i="33"/>
  <c r="H157" i="33" s="1"/>
  <c r="I157" i="33" s="1"/>
  <c r="H171" i="31"/>
  <c r="I171" i="31" s="1"/>
  <c r="F172" i="31"/>
  <c r="F158" i="33" l="1"/>
  <c r="L157" i="33"/>
  <c r="J157" i="33"/>
  <c r="K157" i="33" s="1"/>
  <c r="G158" i="33"/>
  <c r="H158" i="33" s="1"/>
  <c r="L171" i="31"/>
  <c r="J171" i="31"/>
  <c r="K171" i="31" s="1"/>
  <c r="G172" i="31"/>
  <c r="F173" i="31" s="1"/>
  <c r="I158" i="33" l="1"/>
  <c r="F159" i="33"/>
  <c r="G173" i="31"/>
  <c r="H173" i="31" s="1"/>
  <c r="H172" i="31"/>
  <c r="I172" i="31" s="1"/>
  <c r="G159" i="33" l="1"/>
  <c r="F160" i="33" s="1"/>
  <c r="L158" i="33"/>
  <c r="J158" i="33"/>
  <c r="K158" i="33" s="1"/>
  <c r="L172" i="31"/>
  <c r="J172" i="31"/>
  <c r="K172" i="31" s="1"/>
  <c r="F174" i="31"/>
  <c r="I173" i="31"/>
  <c r="G160" i="33" l="1"/>
  <c r="F161" i="33"/>
  <c r="H160" i="33"/>
  <c r="H159" i="33"/>
  <c r="I159" i="33" s="1"/>
  <c r="L173" i="31"/>
  <c r="J173" i="31"/>
  <c r="K173" i="31" s="1"/>
  <c r="G174" i="31"/>
  <c r="F175" i="31" s="1"/>
  <c r="I160" i="33" l="1"/>
  <c r="L160" i="33"/>
  <c r="J160" i="33"/>
  <c r="K160" i="33" s="1"/>
  <c r="F162" i="33"/>
  <c r="G161" i="33"/>
  <c r="H161" i="33" s="1"/>
  <c r="I161" i="33" s="1"/>
  <c r="L159" i="33"/>
  <c r="J159" i="33"/>
  <c r="K159" i="33" s="1"/>
  <c r="G175" i="31"/>
  <c r="H175" i="31" s="1"/>
  <c r="I175" i="31" s="1"/>
  <c r="H174" i="31"/>
  <c r="I174" i="31" s="1"/>
  <c r="L161" i="33" l="1"/>
  <c r="J161" i="33"/>
  <c r="K161" i="33" s="1"/>
  <c r="G162" i="33"/>
  <c r="H162" i="33" s="1"/>
  <c r="I162" i="33" s="1"/>
  <c r="F176" i="31"/>
  <c r="G176" i="31" s="1"/>
  <c r="F177" i="31" s="1"/>
  <c r="L175" i="31"/>
  <c r="J175" i="31"/>
  <c r="K175" i="31" s="1"/>
  <c r="L174" i="31"/>
  <c r="J174" i="31"/>
  <c r="K174" i="31" s="1"/>
  <c r="F163" i="33" l="1"/>
  <c r="L162" i="33"/>
  <c r="J162" i="33"/>
  <c r="K162" i="33" s="1"/>
  <c r="G163" i="33"/>
  <c r="F164" i="33" s="1"/>
  <c r="G177" i="31"/>
  <c r="H177" i="31" s="1"/>
  <c r="I177" i="31" s="1"/>
  <c r="H176" i="31"/>
  <c r="I176" i="31" s="1"/>
  <c r="G164" i="33" l="1"/>
  <c r="F165" i="33" s="1"/>
  <c r="H164" i="33"/>
  <c r="I164" i="33" s="1"/>
  <c r="H163" i="33"/>
  <c r="I163" i="33" s="1"/>
  <c r="F178" i="31"/>
  <c r="G178" i="31" s="1"/>
  <c r="H178" i="31" s="1"/>
  <c r="L177" i="31"/>
  <c r="J177" i="31"/>
  <c r="K177" i="31" s="1"/>
  <c r="L176" i="31"/>
  <c r="J176" i="31"/>
  <c r="K176" i="31" s="1"/>
  <c r="L164" i="33" l="1"/>
  <c r="J164" i="33"/>
  <c r="K164" i="33" s="1"/>
  <c r="G165" i="33"/>
  <c r="H165" i="33" s="1"/>
  <c r="L163" i="33"/>
  <c r="J163" i="33"/>
  <c r="K163" i="33" s="1"/>
  <c r="F179" i="31"/>
  <c r="I178" i="31"/>
  <c r="G179" i="31"/>
  <c r="F166" i="33" l="1"/>
  <c r="I165" i="33"/>
  <c r="G166" i="33"/>
  <c r="H166" i="33" s="1"/>
  <c r="F167" i="33"/>
  <c r="H179" i="31"/>
  <c r="I179" i="31" s="1"/>
  <c r="F180" i="31"/>
  <c r="L178" i="31"/>
  <c r="J178" i="31"/>
  <c r="K178" i="31" s="1"/>
  <c r="G167" i="33" l="1"/>
  <c r="H167" i="33"/>
  <c r="I166" i="33"/>
  <c r="L165" i="33"/>
  <c r="J165" i="33"/>
  <c r="K165" i="33" s="1"/>
  <c r="G180" i="31"/>
  <c r="H180" i="31" s="1"/>
  <c r="L179" i="31"/>
  <c r="J179" i="31"/>
  <c r="K179" i="31" s="1"/>
  <c r="I167" i="33" l="1"/>
  <c r="L167" i="33"/>
  <c r="J167" i="33"/>
  <c r="K167" i="33" s="1"/>
  <c r="F168" i="33"/>
  <c r="L166" i="33"/>
  <c r="J166" i="33"/>
  <c r="K166" i="33" s="1"/>
  <c r="I180" i="31"/>
  <c r="F181" i="31"/>
  <c r="G168" i="33" l="1"/>
  <c r="H168" i="33" s="1"/>
  <c r="G181" i="31"/>
  <c r="H181" i="31" s="1"/>
  <c r="L180" i="31"/>
  <c r="J180" i="31"/>
  <c r="K180" i="31" s="1"/>
  <c r="I168" i="33" l="1"/>
  <c r="L168" i="33" s="1"/>
  <c r="J168" i="33"/>
  <c r="K168" i="33" s="1"/>
  <c r="F169" i="33"/>
  <c r="F182" i="31"/>
  <c r="I181" i="31"/>
  <c r="G169" i="33" l="1"/>
  <c r="L181" i="31"/>
  <c r="J181" i="31"/>
  <c r="K181" i="31" s="1"/>
  <c r="G182" i="31"/>
  <c r="F183" i="31" s="1"/>
  <c r="H169" i="33" l="1"/>
  <c r="I169" i="33" s="1"/>
  <c r="F170" i="33"/>
  <c r="G183" i="31"/>
  <c r="H183" i="31" s="1"/>
  <c r="I183" i="31" s="1"/>
  <c r="H182" i="31"/>
  <c r="I182" i="31" s="1"/>
  <c r="L169" i="33" l="1"/>
  <c r="J169" i="33"/>
  <c r="K169" i="33" s="1"/>
  <c r="G170" i="33"/>
  <c r="H170" i="33" s="1"/>
  <c r="F184" i="31"/>
  <c r="G184" i="31" s="1"/>
  <c r="H184" i="31" s="1"/>
  <c r="L182" i="31"/>
  <c r="J182" i="31"/>
  <c r="K182" i="31" s="1"/>
  <c r="L183" i="31"/>
  <c r="J183" i="31"/>
  <c r="K183" i="31" s="1"/>
  <c r="F171" i="33" l="1"/>
  <c r="I170" i="33"/>
  <c r="G171" i="33"/>
  <c r="H171" i="33" s="1"/>
  <c r="F185" i="31"/>
  <c r="G185" i="31" s="1"/>
  <c r="F186" i="31" s="1"/>
  <c r="I184" i="31"/>
  <c r="I171" i="33" l="1"/>
  <c r="F172" i="33"/>
  <c r="L170" i="33"/>
  <c r="J170" i="33"/>
  <c r="K170" i="33" s="1"/>
  <c r="H185" i="31"/>
  <c r="I185" i="31" s="1"/>
  <c r="L185" i="31" s="1"/>
  <c r="L184" i="31"/>
  <c r="J184" i="31"/>
  <c r="K184" i="31" s="1"/>
  <c r="G186" i="31"/>
  <c r="F187" i="31" s="1"/>
  <c r="G172" i="33" l="1"/>
  <c r="L171" i="33"/>
  <c r="J171" i="33"/>
  <c r="K171" i="33" s="1"/>
  <c r="J185" i="31"/>
  <c r="K185" i="31" s="1"/>
  <c r="H186" i="31"/>
  <c r="I186" i="31" s="1"/>
  <c r="G187" i="31"/>
  <c r="F188" i="31" s="1"/>
  <c r="H172" i="33" l="1"/>
  <c r="I172" i="33" s="1"/>
  <c r="F173" i="33"/>
  <c r="L186" i="31"/>
  <c r="J186" i="31"/>
  <c r="K186" i="31" s="1"/>
  <c r="H187" i="31"/>
  <c r="I187" i="31"/>
  <c r="J187" i="31" s="1"/>
  <c r="K187" i="31" s="1"/>
  <c r="G188" i="31"/>
  <c r="H188" i="31" s="1"/>
  <c r="L172" i="33" l="1"/>
  <c r="J172" i="33"/>
  <c r="K172" i="33" s="1"/>
  <c r="G173" i="33"/>
  <c r="H173" i="33" s="1"/>
  <c r="F189" i="31"/>
  <c r="G189" i="31" s="1"/>
  <c r="F190" i="31" s="1"/>
  <c r="L187" i="31"/>
  <c r="I188" i="31"/>
  <c r="F174" i="33" l="1"/>
  <c r="G174" i="33" s="1"/>
  <c r="I173" i="33"/>
  <c r="H189" i="31"/>
  <c r="I189" i="31" s="1"/>
  <c r="L189" i="31" s="1"/>
  <c r="J188" i="31"/>
  <c r="K188" i="31" s="1"/>
  <c r="L188" i="31"/>
  <c r="G190" i="31"/>
  <c r="H190" i="31" s="1"/>
  <c r="I190" i="31" s="1"/>
  <c r="H174" i="33" l="1"/>
  <c r="I174" i="33" s="1"/>
  <c r="F175" i="33"/>
  <c r="L173" i="33"/>
  <c r="J173" i="33"/>
  <c r="K173" i="33" s="1"/>
  <c r="F191" i="31"/>
  <c r="G191" i="31" s="1"/>
  <c r="J189" i="31"/>
  <c r="K189" i="31" s="1"/>
  <c r="L190" i="31"/>
  <c r="J190" i="31"/>
  <c r="K190" i="31" s="1"/>
  <c r="J174" i="33" l="1"/>
  <c r="K174" i="33" s="1"/>
  <c r="L174" i="33"/>
  <c r="G175" i="33"/>
  <c r="H191" i="31"/>
  <c r="I191" i="31" s="1"/>
  <c r="F192" i="31"/>
  <c r="F176" i="33" l="1"/>
  <c r="H175" i="33"/>
  <c r="I175" i="33" s="1"/>
  <c r="L191" i="31"/>
  <c r="J191" i="31"/>
  <c r="K191" i="31" s="1"/>
  <c r="G192" i="31"/>
  <c r="H192" i="31" s="1"/>
  <c r="L175" i="33" l="1"/>
  <c r="J175" i="33"/>
  <c r="K175" i="33" s="1"/>
  <c r="G176" i="33"/>
  <c r="H176" i="33" s="1"/>
  <c r="I192" i="31"/>
  <c r="F193" i="31"/>
  <c r="F177" i="33" l="1"/>
  <c r="G177" i="33" s="1"/>
  <c r="I176" i="33"/>
  <c r="G193" i="31"/>
  <c r="H193" i="31" s="1"/>
  <c r="L192" i="31"/>
  <c r="J192" i="31"/>
  <c r="K192" i="31" s="1"/>
  <c r="L176" i="33" l="1"/>
  <c r="J176" i="33"/>
  <c r="K176" i="33" s="1"/>
  <c r="H177" i="33"/>
  <c r="I177" i="33" s="1"/>
  <c r="F178" i="33"/>
  <c r="F194" i="31"/>
  <c r="G194" i="31" s="1"/>
  <c r="H194" i="31" s="1"/>
  <c r="I193" i="31"/>
  <c r="J193" i="31" s="1"/>
  <c r="K193" i="31" s="1"/>
  <c r="L177" i="33" l="1"/>
  <c r="J177" i="33"/>
  <c r="K177" i="33" s="1"/>
  <c r="G178" i="33"/>
  <c r="H178" i="33" s="1"/>
  <c r="I178" i="33" s="1"/>
  <c r="L193" i="31"/>
  <c r="I194" i="31"/>
  <c r="F195" i="31"/>
  <c r="F179" i="33" l="1"/>
  <c r="L178" i="33"/>
  <c r="J178" i="33"/>
  <c r="K178" i="33" s="1"/>
  <c r="F180" i="33"/>
  <c r="G179" i="33"/>
  <c r="G195" i="31"/>
  <c r="J194" i="31"/>
  <c r="K194" i="31" s="1"/>
  <c r="L194" i="31"/>
  <c r="H179" i="33" l="1"/>
  <c r="I179" i="33" s="1"/>
  <c r="G180" i="33"/>
  <c r="H180" i="33" s="1"/>
  <c r="F196" i="31"/>
  <c r="H195" i="31"/>
  <c r="I195" i="31" s="1"/>
  <c r="L179" i="33" l="1"/>
  <c r="J179" i="33"/>
  <c r="K179" i="33" s="1"/>
  <c r="F181" i="33"/>
  <c r="G181" i="33" s="1"/>
  <c r="I180" i="33"/>
  <c r="L195" i="31"/>
  <c r="J195" i="31"/>
  <c r="K195" i="31" s="1"/>
  <c r="G196" i="31"/>
  <c r="F197" i="31" s="1"/>
  <c r="G197" i="31" s="1"/>
  <c r="H181" i="33" l="1"/>
  <c r="I181" i="33" s="1"/>
  <c r="F182" i="33"/>
  <c r="L180" i="33"/>
  <c r="J180" i="33"/>
  <c r="K180" i="33" s="1"/>
  <c r="H196" i="31"/>
  <c r="I196" i="31" s="1"/>
  <c r="L196" i="31" s="1"/>
  <c r="H197" i="31"/>
  <c r="I197" i="31" s="1"/>
  <c r="F198" i="31"/>
  <c r="L181" i="33" l="1"/>
  <c r="J181" i="33"/>
  <c r="K181" i="33" s="1"/>
  <c r="G182" i="33"/>
  <c r="H182" i="33" s="1"/>
  <c r="I182" i="33" s="1"/>
  <c r="J196" i="31"/>
  <c r="K196" i="31" s="1"/>
  <c r="L197" i="31"/>
  <c r="J197" i="31"/>
  <c r="K197" i="31" s="1"/>
  <c r="G198" i="31"/>
  <c r="H198" i="31" s="1"/>
  <c r="F183" i="33" l="1"/>
  <c r="L182" i="33"/>
  <c r="J182" i="33"/>
  <c r="K182" i="33" s="1"/>
  <c r="G183" i="33"/>
  <c r="H183" i="33" s="1"/>
  <c r="F199" i="31"/>
  <c r="G199" i="31" s="1"/>
  <c r="H199" i="31" s="1"/>
  <c r="I198" i="31"/>
  <c r="J198" i="31" s="1"/>
  <c r="K198" i="31" s="1"/>
  <c r="F184" i="33" l="1"/>
  <c r="I183" i="33"/>
  <c r="G184" i="33"/>
  <c r="F185" i="33" s="1"/>
  <c r="L198" i="31"/>
  <c r="F200" i="31"/>
  <c r="I199" i="31"/>
  <c r="H184" i="33" l="1"/>
  <c r="I184" i="33" s="1"/>
  <c r="L184" i="33" s="1"/>
  <c r="J184" i="33"/>
  <c r="K184" i="33" s="1"/>
  <c r="G185" i="33"/>
  <c r="H185" i="33" s="1"/>
  <c r="L183" i="33"/>
  <c r="J183" i="33"/>
  <c r="K183" i="33" s="1"/>
  <c r="L199" i="31"/>
  <c r="J199" i="31"/>
  <c r="K199" i="31" s="1"/>
  <c r="G200" i="31"/>
  <c r="H200" i="31" s="1"/>
  <c r="F186" i="33" l="1"/>
  <c r="G186" i="33" s="1"/>
  <c r="I185" i="33"/>
  <c r="F201" i="31"/>
  <c r="G201" i="31" s="1"/>
  <c r="F202" i="31" s="1"/>
  <c r="I200" i="31"/>
  <c r="L200" i="31" s="1"/>
  <c r="H186" i="33" l="1"/>
  <c r="I186" i="33" s="1"/>
  <c r="F187" i="33"/>
  <c r="L185" i="33"/>
  <c r="J185" i="33"/>
  <c r="K185" i="33" s="1"/>
  <c r="J200" i="31"/>
  <c r="K200" i="31" s="1"/>
  <c r="H201" i="31"/>
  <c r="I201" i="31" s="1"/>
  <c r="J201" i="31" s="1"/>
  <c r="K201" i="31" s="1"/>
  <c r="G202" i="31"/>
  <c r="F203" i="31" s="1"/>
  <c r="L186" i="33" l="1"/>
  <c r="J186" i="33"/>
  <c r="K186" i="33" s="1"/>
  <c r="G187" i="33"/>
  <c r="H187" i="33" s="1"/>
  <c r="I187" i="33" s="1"/>
  <c r="L201" i="31"/>
  <c r="H202" i="31"/>
  <c r="G203" i="31"/>
  <c r="H203" i="31" s="1"/>
  <c r="I202" i="31"/>
  <c r="F188" i="33" l="1"/>
  <c r="G188" i="33" s="1"/>
  <c r="L187" i="33"/>
  <c r="J187" i="33"/>
  <c r="K187" i="33" s="1"/>
  <c r="L202" i="31"/>
  <c r="J202" i="31"/>
  <c r="K202" i="31" s="1"/>
  <c r="F204" i="31"/>
  <c r="I203" i="31"/>
  <c r="F189" i="33" l="1"/>
  <c r="H188" i="33"/>
  <c r="I188" i="33"/>
  <c r="J188" i="33" s="1"/>
  <c r="K188" i="33" s="1"/>
  <c r="G189" i="33"/>
  <c r="H189" i="33" s="1"/>
  <c r="L203" i="31"/>
  <c r="J203" i="31"/>
  <c r="K203" i="31" s="1"/>
  <c r="G204" i="31"/>
  <c r="H204" i="31" s="1"/>
  <c r="L188" i="33" l="1"/>
  <c r="F190" i="33"/>
  <c r="G190" i="33" s="1"/>
  <c r="I189" i="33"/>
  <c r="F205" i="31"/>
  <c r="I204" i="31"/>
  <c r="F191" i="33" l="1"/>
  <c r="H190" i="33"/>
  <c r="I190" i="33" s="1"/>
  <c r="L189" i="33"/>
  <c r="J189" i="33"/>
  <c r="K189" i="33" s="1"/>
  <c r="L204" i="31"/>
  <c r="J204" i="31"/>
  <c r="K204" i="31" s="1"/>
  <c r="G205" i="31"/>
  <c r="H205" i="31" s="1"/>
  <c r="L190" i="33" l="1"/>
  <c r="J190" i="33"/>
  <c r="K190" i="33" s="1"/>
  <c r="G191" i="33"/>
  <c r="H191" i="33" s="1"/>
  <c r="F206" i="31"/>
  <c r="I205" i="31"/>
  <c r="F192" i="33" l="1"/>
  <c r="I191" i="33"/>
  <c r="L191" i="33"/>
  <c r="J191" i="33"/>
  <c r="K191" i="33" s="1"/>
  <c r="G192" i="33"/>
  <c r="H192" i="33" s="1"/>
  <c r="I192" i="33" s="1"/>
  <c r="L205" i="31"/>
  <c r="J205" i="31"/>
  <c r="K205" i="31" s="1"/>
  <c r="G206" i="31"/>
  <c r="H206" i="31" s="1"/>
  <c r="F193" i="33" l="1"/>
  <c r="L192" i="33"/>
  <c r="J192" i="33"/>
  <c r="K192" i="33" s="1"/>
  <c r="F194" i="33"/>
  <c r="G193" i="33"/>
  <c r="H193" i="33" s="1"/>
  <c r="I193" i="33" s="1"/>
  <c r="F207" i="31"/>
  <c r="I206" i="31"/>
  <c r="L193" i="33" l="1"/>
  <c r="J193" i="33"/>
  <c r="K193" i="33" s="1"/>
  <c r="F195" i="33"/>
  <c r="H194" i="33"/>
  <c r="I194" i="33" s="1"/>
  <c r="G194" i="33"/>
  <c r="L206" i="31"/>
  <c r="J206" i="31"/>
  <c r="K206" i="31" s="1"/>
  <c r="G207" i="31"/>
  <c r="H207" i="31" s="1"/>
  <c r="L194" i="33" l="1"/>
  <c r="J194" i="33"/>
  <c r="K194" i="33" s="1"/>
  <c r="G195" i="33"/>
  <c r="H195" i="33" s="1"/>
  <c r="F208" i="31"/>
  <c r="I207" i="31"/>
  <c r="F196" i="33" l="1"/>
  <c r="G196" i="33" s="1"/>
  <c r="I195" i="33"/>
  <c r="L207" i="31"/>
  <c r="J207" i="31"/>
  <c r="K207" i="31" s="1"/>
  <c r="G208" i="31"/>
  <c r="F209" i="31" s="1"/>
  <c r="H196" i="33" l="1"/>
  <c r="I196" i="33" s="1"/>
  <c r="F197" i="33"/>
  <c r="L195" i="33"/>
  <c r="J195" i="33"/>
  <c r="K195" i="33" s="1"/>
  <c r="H208" i="31"/>
  <c r="I208" i="31" s="1"/>
  <c r="G209" i="31"/>
  <c r="H209" i="31" s="1"/>
  <c r="L196" i="33" l="1"/>
  <c r="J196" i="33"/>
  <c r="K196" i="33" s="1"/>
  <c r="G197" i="33"/>
  <c r="H197" i="33" s="1"/>
  <c r="L208" i="31"/>
  <c r="J208" i="31"/>
  <c r="K208" i="31" s="1"/>
  <c r="F210" i="31"/>
  <c r="I209" i="31"/>
  <c r="F198" i="33" l="1"/>
  <c r="G198" i="33" s="1"/>
  <c r="I197" i="33"/>
  <c r="L209" i="31"/>
  <c r="J209" i="31"/>
  <c r="K209" i="31" s="1"/>
  <c r="G210" i="31"/>
  <c r="H198" i="33" l="1"/>
  <c r="I198" i="33" s="1"/>
  <c r="F199" i="33"/>
  <c r="L197" i="33"/>
  <c r="J197" i="33"/>
  <c r="K197" i="33" s="1"/>
  <c r="F211" i="31"/>
  <c r="G211" i="31" s="1"/>
  <c r="H210" i="31"/>
  <c r="I210" i="31" s="1"/>
  <c r="L198" i="33" l="1"/>
  <c r="J198" i="33"/>
  <c r="K198" i="33" s="1"/>
  <c r="G199" i="33"/>
  <c r="H199" i="33"/>
  <c r="J210" i="31"/>
  <c r="K210" i="31" s="1"/>
  <c r="L210" i="31"/>
  <c r="H211" i="31"/>
  <c r="I211" i="31" s="1"/>
  <c r="F212" i="31"/>
  <c r="I199" i="33" l="1"/>
  <c r="L199" i="33"/>
  <c r="J199" i="33"/>
  <c r="K199" i="33" s="1"/>
  <c r="F200" i="33"/>
  <c r="L211" i="31"/>
  <c r="J211" i="31"/>
  <c r="K211" i="31" s="1"/>
  <c r="G212" i="31"/>
  <c r="H212" i="31" s="1"/>
  <c r="G200" i="33" l="1"/>
  <c r="F213" i="31"/>
  <c r="G213" i="31" s="1"/>
  <c r="I212" i="31"/>
  <c r="J212" i="31" s="1"/>
  <c r="K212" i="31" s="1"/>
  <c r="H200" i="33" l="1"/>
  <c r="I200" i="33" s="1"/>
  <c r="F201" i="33"/>
  <c r="L212" i="31"/>
  <c r="H213" i="31"/>
  <c r="I213" i="31" s="1"/>
  <c r="L213" i="31" s="1"/>
  <c r="F214" i="31"/>
  <c r="G214" i="31" s="1"/>
  <c r="L200" i="33" l="1"/>
  <c r="J200" i="33"/>
  <c r="K200" i="33" s="1"/>
  <c r="G201" i="33"/>
  <c r="H201" i="33" s="1"/>
  <c r="J213" i="31"/>
  <c r="K213" i="31" s="1"/>
  <c r="H214" i="31"/>
  <c r="I214" i="31" s="1"/>
  <c r="F215" i="31"/>
  <c r="G215" i="31" s="1"/>
  <c r="F202" i="33" l="1"/>
  <c r="I201" i="33"/>
  <c r="G202" i="33"/>
  <c r="H202" i="33" s="1"/>
  <c r="H215" i="31"/>
  <c r="I215" i="31" s="1"/>
  <c r="L214" i="31"/>
  <c r="J214" i="31"/>
  <c r="K214" i="31" s="1"/>
  <c r="F216" i="31"/>
  <c r="F203" i="33" l="1"/>
  <c r="I202" i="33"/>
  <c r="L201" i="33"/>
  <c r="J201" i="33"/>
  <c r="K201" i="33" s="1"/>
  <c r="L215" i="31"/>
  <c r="J215" i="31"/>
  <c r="K215" i="31" s="1"/>
  <c r="G216" i="31"/>
  <c r="H216" i="31" s="1"/>
  <c r="L202" i="33" l="1"/>
  <c r="J202" i="33"/>
  <c r="K202" i="33" s="1"/>
  <c r="G203" i="33"/>
  <c r="H203" i="33" s="1"/>
  <c r="I203" i="33" s="1"/>
  <c r="F217" i="31"/>
  <c r="I216" i="31"/>
  <c r="F204" i="33" l="1"/>
  <c r="L203" i="33"/>
  <c r="J203" i="33"/>
  <c r="K203" i="33" s="1"/>
  <c r="G204" i="33"/>
  <c r="H204" i="33" s="1"/>
  <c r="G217" i="31"/>
  <c r="F218" i="31" s="1"/>
  <c r="L216" i="31"/>
  <c r="J216" i="31"/>
  <c r="K216" i="31" s="1"/>
  <c r="F205" i="33" l="1"/>
  <c r="G205" i="33"/>
  <c r="I204" i="33"/>
  <c r="H217" i="31"/>
  <c r="I217" i="31" s="1"/>
  <c r="G218" i="31"/>
  <c r="F219" i="31" s="1"/>
  <c r="H205" i="33" l="1"/>
  <c r="I205" i="33" s="1"/>
  <c r="F206" i="33"/>
  <c r="L204" i="33"/>
  <c r="J204" i="33"/>
  <c r="K204" i="33" s="1"/>
  <c r="H218" i="31"/>
  <c r="I218" i="31" s="1"/>
  <c r="G219" i="31"/>
  <c r="H219" i="31" s="1"/>
  <c r="F220" i="31"/>
  <c r="L217" i="31"/>
  <c r="J217" i="31"/>
  <c r="K217" i="31" s="1"/>
  <c r="L205" i="33" l="1"/>
  <c r="J205" i="33"/>
  <c r="K205" i="33" s="1"/>
  <c r="G206" i="33"/>
  <c r="H206" i="33" s="1"/>
  <c r="I219" i="31"/>
  <c r="L219" i="31" s="1"/>
  <c r="L218" i="31"/>
  <c r="J218" i="31"/>
  <c r="K218" i="31" s="1"/>
  <c r="G220" i="31"/>
  <c r="F221" i="31" s="1"/>
  <c r="F207" i="33" l="1"/>
  <c r="G207" i="33"/>
  <c r="I206" i="33"/>
  <c r="J219" i="31"/>
  <c r="K219" i="31" s="1"/>
  <c r="H220" i="31"/>
  <c r="G221" i="31"/>
  <c r="H221" i="31" s="1"/>
  <c r="I220" i="31"/>
  <c r="F208" i="33" l="1"/>
  <c r="H207" i="33"/>
  <c r="I207" i="33" s="1"/>
  <c r="L206" i="33"/>
  <c r="J206" i="33"/>
  <c r="K206" i="33" s="1"/>
  <c r="F222" i="31"/>
  <c r="I221" i="31"/>
  <c r="J221" i="31" s="1"/>
  <c r="K221" i="31" s="1"/>
  <c r="L220" i="31"/>
  <c r="J220" i="31"/>
  <c r="K220" i="31" s="1"/>
  <c r="G222" i="31"/>
  <c r="F223" i="31"/>
  <c r="L207" i="33" l="1"/>
  <c r="J207" i="33"/>
  <c r="K207" i="33" s="1"/>
  <c r="G208" i="33"/>
  <c r="F209" i="33" s="1"/>
  <c r="L221" i="31"/>
  <c r="H222" i="31"/>
  <c r="I222" i="31" s="1"/>
  <c r="L222" i="31" s="1"/>
  <c r="G223" i="31"/>
  <c r="F224" i="31" s="1"/>
  <c r="H208" i="33" l="1"/>
  <c r="I208" i="33" s="1"/>
  <c r="L208" i="33" s="1"/>
  <c r="G209" i="33"/>
  <c r="H209" i="33" s="1"/>
  <c r="I209" i="33" s="1"/>
  <c r="J222" i="31"/>
  <c r="K222" i="31" s="1"/>
  <c r="H223" i="31"/>
  <c r="I223" i="31" s="1"/>
  <c r="J223" i="31" s="1"/>
  <c r="K223" i="31" s="1"/>
  <c r="G224" i="31"/>
  <c r="J208" i="33" l="1"/>
  <c r="K208" i="33" s="1"/>
  <c r="F210" i="33"/>
  <c r="G210" i="33" s="1"/>
  <c r="H210" i="33" s="1"/>
  <c r="L209" i="33"/>
  <c r="J209" i="33"/>
  <c r="K209" i="33" s="1"/>
  <c r="L223" i="31"/>
  <c r="H224" i="31"/>
  <c r="I224" i="31" s="1"/>
  <c r="F225" i="31"/>
  <c r="F211" i="33" l="1"/>
  <c r="I210" i="33"/>
  <c r="J224" i="31"/>
  <c r="K224" i="31" s="1"/>
  <c r="L224" i="31"/>
  <c r="G225" i="31"/>
  <c r="H225" i="31" s="1"/>
  <c r="L210" i="33" l="1"/>
  <c r="J210" i="33"/>
  <c r="K210" i="33" s="1"/>
  <c r="G211" i="33"/>
  <c r="H211" i="33" s="1"/>
  <c r="I211" i="33" s="1"/>
  <c r="F226" i="31"/>
  <c r="I225" i="31"/>
  <c r="F212" i="33" l="1"/>
  <c r="L211" i="33"/>
  <c r="J211" i="33"/>
  <c r="K211" i="33" s="1"/>
  <c r="G212" i="33"/>
  <c r="H212" i="33" s="1"/>
  <c r="I212" i="33" s="1"/>
  <c r="L225" i="31"/>
  <c r="J225" i="31"/>
  <c r="K225" i="31" s="1"/>
  <c r="G226" i="31"/>
  <c r="H226" i="31" s="1"/>
  <c r="F213" i="33" l="1"/>
  <c r="L212" i="33"/>
  <c r="J212" i="33"/>
  <c r="K212" i="33" s="1"/>
  <c r="G213" i="33"/>
  <c r="H213" i="33" s="1"/>
  <c r="F227" i="31"/>
  <c r="I226" i="31"/>
  <c r="I213" i="33" l="1"/>
  <c r="F214" i="33"/>
  <c r="L226" i="31"/>
  <c r="J226" i="31"/>
  <c r="K226" i="31" s="1"/>
  <c r="G227" i="31"/>
  <c r="H227" i="31" s="1"/>
  <c r="G214" i="33" l="1"/>
  <c r="L213" i="33"/>
  <c r="J213" i="33"/>
  <c r="K213" i="33" s="1"/>
  <c r="F228" i="31"/>
  <c r="G228" i="31" s="1"/>
  <c r="F229" i="31" s="1"/>
  <c r="I227" i="31"/>
  <c r="L227" i="31" s="1"/>
  <c r="H214" i="33" l="1"/>
  <c r="I214" i="33" s="1"/>
  <c r="F215" i="33"/>
  <c r="J227" i="31"/>
  <c r="K227" i="31" s="1"/>
  <c r="H228" i="31"/>
  <c r="I228" i="31" s="1"/>
  <c r="L228" i="31" s="1"/>
  <c r="G229" i="31"/>
  <c r="H229" i="31" s="1"/>
  <c r="L214" i="33" l="1"/>
  <c r="J214" i="33"/>
  <c r="K214" i="33" s="1"/>
  <c r="G215" i="33"/>
  <c r="H215" i="33" s="1"/>
  <c r="I215" i="33" s="1"/>
  <c r="J228" i="31"/>
  <c r="K228" i="31" s="1"/>
  <c r="F230" i="31"/>
  <c r="I229" i="31"/>
  <c r="F216" i="33" l="1"/>
  <c r="L215" i="33"/>
  <c r="J215" i="33"/>
  <c r="K215" i="33" s="1"/>
  <c r="G216" i="33"/>
  <c r="H216" i="33" s="1"/>
  <c r="L229" i="31"/>
  <c r="J229" i="31"/>
  <c r="K229" i="31" s="1"/>
  <c r="G230" i="31"/>
  <c r="H230" i="31" s="1"/>
  <c r="F217" i="33" l="1"/>
  <c r="I216" i="33"/>
  <c r="F231" i="31"/>
  <c r="G231" i="31" s="1"/>
  <c r="I230" i="31"/>
  <c r="L230" i="31" s="1"/>
  <c r="L216" i="33" l="1"/>
  <c r="J216" i="33"/>
  <c r="K216" i="33" s="1"/>
  <c r="G217" i="33"/>
  <c r="H217" i="33" s="1"/>
  <c r="J230" i="31"/>
  <c r="K230" i="31" s="1"/>
  <c r="F232" i="31"/>
  <c r="G232" i="31" s="1"/>
  <c r="F233" i="31" s="1"/>
  <c r="H231" i="31"/>
  <c r="I231" i="31" s="1"/>
  <c r="F218" i="33" l="1"/>
  <c r="I217" i="33"/>
  <c r="G218" i="33"/>
  <c r="F219" i="33" s="1"/>
  <c r="J231" i="31"/>
  <c r="K231" i="31" s="1"/>
  <c r="L231" i="31"/>
  <c r="H232" i="31"/>
  <c r="I232" i="31" s="1"/>
  <c r="J232" i="31" s="1"/>
  <c r="K232" i="31" s="1"/>
  <c r="G233" i="31"/>
  <c r="F234" i="31" s="1"/>
  <c r="G219" i="33" l="1"/>
  <c r="H219" i="33" s="1"/>
  <c r="F220" i="33"/>
  <c r="H218" i="33"/>
  <c r="I218" i="33" s="1"/>
  <c r="L217" i="33"/>
  <c r="J217" i="33"/>
  <c r="K217" i="33" s="1"/>
  <c r="L232" i="31"/>
  <c r="H233" i="31"/>
  <c r="I233" i="31" s="1"/>
  <c r="L233" i="31" s="1"/>
  <c r="G234" i="31"/>
  <c r="H234" i="31" s="1"/>
  <c r="I219" i="33" l="1"/>
  <c r="J218" i="33"/>
  <c r="K218" i="33" s="1"/>
  <c r="L218" i="33"/>
  <c r="J219" i="33"/>
  <c r="K219" i="33" s="1"/>
  <c r="L219" i="33"/>
  <c r="G220" i="33"/>
  <c r="H220" i="33" s="1"/>
  <c r="F221" i="33"/>
  <c r="J233" i="31"/>
  <c r="K233" i="31" s="1"/>
  <c r="F235" i="31"/>
  <c r="I234" i="31"/>
  <c r="I220" i="33" l="1"/>
  <c r="J220" i="33"/>
  <c r="K220" i="33" s="1"/>
  <c r="L220" i="33"/>
  <c r="G221" i="33"/>
  <c r="F222" i="33" s="1"/>
  <c r="L234" i="31"/>
  <c r="J234" i="31"/>
  <c r="K234" i="31" s="1"/>
  <c r="G235" i="31"/>
  <c r="H235" i="31" s="1"/>
  <c r="G222" i="33" l="1"/>
  <c r="H221" i="33"/>
  <c r="I221" i="33" s="1"/>
  <c r="F236" i="31"/>
  <c r="I235" i="31"/>
  <c r="J221" i="33" l="1"/>
  <c r="K221" i="33" s="1"/>
  <c r="L221" i="33"/>
  <c r="H222" i="33"/>
  <c r="I222" i="33" s="1"/>
  <c r="F223" i="33"/>
  <c r="L235" i="31"/>
  <c r="J235" i="31"/>
  <c r="K235" i="31" s="1"/>
  <c r="G236" i="31"/>
  <c r="H236" i="31" s="1"/>
  <c r="J222" i="33" l="1"/>
  <c r="K222" i="33" s="1"/>
  <c r="L222" i="33"/>
  <c r="G223" i="33"/>
  <c r="H223" i="33" s="1"/>
  <c r="F237" i="31"/>
  <c r="I236" i="31"/>
  <c r="I223" i="33" l="1"/>
  <c r="F224" i="33"/>
  <c r="L236" i="31"/>
  <c r="J236" i="31"/>
  <c r="K236" i="31" s="1"/>
  <c r="G237" i="31"/>
  <c r="H237" i="31" s="1"/>
  <c r="G224" i="33" l="1"/>
  <c r="H224" i="33" s="1"/>
  <c r="J223" i="33"/>
  <c r="K223" i="33" s="1"/>
  <c r="L223" i="33"/>
  <c r="F238" i="31"/>
  <c r="I237" i="31"/>
  <c r="I224" i="33" l="1"/>
  <c r="J224" i="33" s="1"/>
  <c r="K224" i="33" s="1"/>
  <c r="L224" i="33"/>
  <c r="F225" i="33"/>
  <c r="L237" i="31"/>
  <c r="J237" i="31"/>
  <c r="K237" i="31" s="1"/>
  <c r="G238" i="31"/>
  <c r="H238" i="31" s="1"/>
  <c r="G225" i="33" l="1"/>
  <c r="H225" i="33"/>
  <c r="F226" i="33"/>
  <c r="F239" i="31"/>
  <c r="I238" i="31"/>
  <c r="I225" i="33" l="1"/>
  <c r="J225" i="33" s="1"/>
  <c r="K225" i="33" s="1"/>
  <c r="G226" i="33"/>
  <c r="H226" i="33" s="1"/>
  <c r="L238" i="31"/>
  <c r="J238" i="31"/>
  <c r="K238" i="31" s="1"/>
  <c r="G239" i="31"/>
  <c r="F240" i="31" s="1"/>
  <c r="L225" i="33" l="1"/>
  <c r="I226" i="33"/>
  <c r="F227" i="33"/>
  <c r="H239" i="31"/>
  <c r="I239" i="31" s="1"/>
  <c r="G240" i="31"/>
  <c r="H240" i="31" s="1"/>
  <c r="G227" i="33" l="1"/>
  <c r="F228" i="33" s="1"/>
  <c r="H227" i="33"/>
  <c r="J226" i="33"/>
  <c r="K226" i="33" s="1"/>
  <c r="L226" i="33"/>
  <c r="J239" i="31"/>
  <c r="K239" i="31" s="1"/>
  <c r="L239" i="31"/>
  <c r="F241" i="31"/>
  <c r="I240" i="31"/>
  <c r="I227" i="33" l="1"/>
  <c r="J227" i="33" s="1"/>
  <c r="K227" i="33" s="1"/>
  <c r="G228" i="33"/>
  <c r="F229" i="33" s="1"/>
  <c r="L240" i="31"/>
  <c r="J240" i="31"/>
  <c r="K240" i="31" s="1"/>
  <c r="G241" i="31"/>
  <c r="H241" i="31" s="1"/>
  <c r="I241" i="31" s="1"/>
  <c r="L227" i="33" l="1"/>
  <c r="G229" i="33"/>
  <c r="F230" i="33" s="1"/>
  <c r="H228" i="33"/>
  <c r="I228" i="33" s="1"/>
  <c r="F242" i="31"/>
  <c r="G242" i="31" s="1"/>
  <c r="F243" i="31" s="1"/>
  <c r="L241" i="31"/>
  <c r="J241" i="31"/>
  <c r="K241" i="31" s="1"/>
  <c r="H229" i="33" l="1"/>
  <c r="I229" i="33"/>
  <c r="J229" i="33" s="1"/>
  <c r="K229" i="33" s="1"/>
  <c r="J228" i="33"/>
  <c r="K228" i="33" s="1"/>
  <c r="L228" i="33"/>
  <c r="L229" i="33"/>
  <c r="G230" i="33"/>
  <c r="F231" i="33"/>
  <c r="H242" i="31"/>
  <c r="I242" i="31" s="1"/>
  <c r="G243" i="31"/>
  <c r="H243" i="31" s="1"/>
  <c r="G231" i="33" l="1"/>
  <c r="H231" i="33" s="1"/>
  <c r="H230" i="33"/>
  <c r="I230" i="33" s="1"/>
  <c r="J242" i="31"/>
  <c r="K242" i="31" s="1"/>
  <c r="L242" i="31"/>
  <c r="F244" i="31"/>
  <c r="I243" i="31"/>
  <c r="J230" i="33" l="1"/>
  <c r="K230" i="33" s="1"/>
  <c r="L230" i="33"/>
  <c r="F232" i="33"/>
  <c r="I231" i="33"/>
  <c r="L243" i="31"/>
  <c r="J243" i="31"/>
  <c r="K243" i="31" s="1"/>
  <c r="G244" i="31"/>
  <c r="H244" i="31" s="1"/>
  <c r="J231" i="33" l="1"/>
  <c r="K231" i="33" s="1"/>
  <c r="L231" i="33"/>
  <c r="G232" i="33"/>
  <c r="F233" i="33" s="1"/>
  <c r="I244" i="31"/>
  <c r="F245" i="31"/>
  <c r="G233" i="33" l="1"/>
  <c r="F234" i="33" s="1"/>
  <c r="H232" i="33"/>
  <c r="I232" i="33" s="1"/>
  <c r="G245" i="31"/>
  <c r="H245" i="31" s="1"/>
  <c r="L244" i="31"/>
  <c r="J244" i="31"/>
  <c r="K244" i="31" s="1"/>
  <c r="H233" i="33" l="1"/>
  <c r="I233" i="33" s="1"/>
  <c r="J233" i="33"/>
  <c r="K233" i="33" s="1"/>
  <c r="L233" i="33"/>
  <c r="G234" i="33"/>
  <c r="H234" i="33" s="1"/>
  <c r="J232" i="33"/>
  <c r="K232" i="33" s="1"/>
  <c r="L232" i="33"/>
  <c r="I245" i="31"/>
  <c r="F246" i="31"/>
  <c r="F235" i="33" l="1"/>
  <c r="I234" i="33"/>
  <c r="G246" i="31"/>
  <c r="H246" i="31" s="1"/>
  <c r="L245" i="31"/>
  <c r="J245" i="31"/>
  <c r="K245" i="31" s="1"/>
  <c r="J234" i="33" l="1"/>
  <c r="K234" i="33" s="1"/>
  <c r="L234" i="33"/>
  <c r="G235" i="33"/>
  <c r="H235" i="33" s="1"/>
  <c r="I246" i="31"/>
  <c r="F247" i="31"/>
  <c r="F236" i="33" l="1"/>
  <c r="I235" i="33"/>
  <c r="L246" i="31"/>
  <c r="J246" i="31"/>
  <c r="K246" i="31" s="1"/>
  <c r="G247" i="31"/>
  <c r="H247" i="31" s="1"/>
  <c r="G236" i="33" l="1"/>
  <c r="H236" i="33"/>
  <c r="F237" i="33"/>
  <c r="J235" i="33"/>
  <c r="K235" i="33" s="1"/>
  <c r="L235" i="33"/>
  <c r="F248" i="31"/>
  <c r="I247" i="31"/>
  <c r="I236" i="33" l="1"/>
  <c r="J236" i="33" s="1"/>
  <c r="K236" i="33" s="1"/>
  <c r="L236" i="33"/>
  <c r="G237" i="33"/>
  <c r="F238" i="33" s="1"/>
  <c r="L247" i="31"/>
  <c r="J247" i="31"/>
  <c r="K247" i="31" s="1"/>
  <c r="G248" i="31"/>
  <c r="H248" i="31" s="1"/>
  <c r="G238" i="33" l="1"/>
  <c r="F239" i="33" s="1"/>
  <c r="H237" i="33"/>
  <c r="I237" i="33" s="1"/>
  <c r="F249" i="31"/>
  <c r="I248" i="31"/>
  <c r="H238" i="33" l="1"/>
  <c r="I238" i="33"/>
  <c r="J238" i="33" s="1"/>
  <c r="K238" i="33" s="1"/>
  <c r="J237" i="33"/>
  <c r="K237" i="33" s="1"/>
  <c r="L237" i="33"/>
  <c r="G239" i="33"/>
  <c r="H239" i="33" s="1"/>
  <c r="F240" i="33"/>
  <c r="L248" i="31"/>
  <c r="J248" i="31"/>
  <c r="K248" i="31" s="1"/>
  <c r="G249" i="31"/>
  <c r="H249" i="31" s="1"/>
  <c r="L238" i="33" l="1"/>
  <c r="I239" i="33"/>
  <c r="J239" i="33" s="1"/>
  <c r="K239" i="33" s="1"/>
  <c r="G240" i="33"/>
  <c r="F241" i="33" s="1"/>
  <c r="F250" i="31"/>
  <c r="I249" i="31"/>
  <c r="L239" i="33" l="1"/>
  <c r="G241" i="33"/>
  <c r="F242" i="33" s="1"/>
  <c r="H240" i="33"/>
  <c r="I240" i="33" s="1"/>
  <c r="L249" i="31"/>
  <c r="J249" i="31"/>
  <c r="K249" i="31" s="1"/>
  <c r="G250" i="31"/>
  <c r="H250" i="31" s="1"/>
  <c r="J240" i="33" l="1"/>
  <c r="K240" i="33" s="1"/>
  <c r="L240" i="33"/>
  <c r="H241" i="33"/>
  <c r="I241" i="33" s="1"/>
  <c r="G242" i="33"/>
  <c r="F251" i="31"/>
  <c r="I250" i="31"/>
  <c r="F243" i="33" l="1"/>
  <c r="H242" i="33"/>
  <c r="I242" i="33" s="1"/>
  <c r="J241" i="33"/>
  <c r="K241" i="33" s="1"/>
  <c r="L241" i="33"/>
  <c r="G243" i="33"/>
  <c r="H243" i="33" s="1"/>
  <c r="L250" i="31"/>
  <c r="J250" i="31"/>
  <c r="K250" i="31" s="1"/>
  <c r="G251" i="31"/>
  <c r="H251" i="31" s="1"/>
  <c r="F244" i="33" l="1"/>
  <c r="G244" i="33" s="1"/>
  <c r="F245" i="33" s="1"/>
  <c r="L242" i="33"/>
  <c r="J242" i="33"/>
  <c r="K242" i="33" s="1"/>
  <c r="I243" i="33"/>
  <c r="L243" i="33" s="1"/>
  <c r="F252" i="31"/>
  <c r="I251" i="31"/>
  <c r="J243" i="33" l="1"/>
  <c r="K243" i="33" s="1"/>
  <c r="G245" i="33"/>
  <c r="H244" i="33"/>
  <c r="I244" i="33" s="1"/>
  <c r="L251" i="31"/>
  <c r="J251" i="31"/>
  <c r="K251" i="31" s="1"/>
  <c r="G252" i="31"/>
  <c r="H252" i="31" s="1"/>
  <c r="J244" i="33" l="1"/>
  <c r="K244" i="33" s="1"/>
  <c r="L244" i="33"/>
  <c r="F246" i="33"/>
  <c r="H245" i="33"/>
  <c r="I245" i="33" s="1"/>
  <c r="F253" i="31"/>
  <c r="I252" i="31"/>
  <c r="G246" i="33" l="1"/>
  <c r="F247" i="33" s="1"/>
  <c r="J245" i="33"/>
  <c r="K245" i="33" s="1"/>
  <c r="L245" i="33"/>
  <c r="G253" i="31"/>
  <c r="H253" i="31" s="1"/>
  <c r="L252" i="31"/>
  <c r="J252" i="31"/>
  <c r="K252" i="31" s="1"/>
  <c r="H246" i="33" l="1"/>
  <c r="I246" i="33"/>
  <c r="L246" i="33" s="1"/>
  <c r="J246" i="33"/>
  <c r="K246" i="33" s="1"/>
  <c r="H247" i="33"/>
  <c r="I247" i="33" s="1"/>
  <c r="G247" i="33"/>
  <c r="F248" i="33"/>
  <c r="F254" i="31"/>
  <c r="I253" i="31"/>
  <c r="L247" i="33" l="1"/>
  <c r="J247" i="33"/>
  <c r="K247" i="33" s="1"/>
  <c r="G248" i="33"/>
  <c r="H248" i="33" s="1"/>
  <c r="L253" i="31"/>
  <c r="J253" i="31"/>
  <c r="K253" i="31" s="1"/>
  <c r="G254" i="31"/>
  <c r="H254" i="31" s="1"/>
  <c r="F249" i="33" l="1"/>
  <c r="I248" i="33"/>
  <c r="F255" i="31"/>
  <c r="I254" i="31"/>
  <c r="J248" i="33" l="1"/>
  <c r="K248" i="33" s="1"/>
  <c r="L248" i="33"/>
  <c r="G249" i="33"/>
  <c r="H249" i="33" s="1"/>
  <c r="L254" i="31"/>
  <c r="J254" i="31"/>
  <c r="K254" i="31" s="1"/>
  <c r="G255" i="31"/>
  <c r="H255" i="31" s="1"/>
  <c r="F250" i="33" l="1"/>
  <c r="I249" i="33"/>
  <c r="F256" i="31"/>
  <c r="I255" i="31"/>
  <c r="J249" i="33" l="1"/>
  <c r="K249" i="33" s="1"/>
  <c r="L249" i="33"/>
  <c r="G250" i="33"/>
  <c r="F251" i="33" s="1"/>
  <c r="L255" i="31"/>
  <c r="J255" i="31"/>
  <c r="K255" i="31" s="1"/>
  <c r="G256" i="31"/>
  <c r="F257" i="31" s="1"/>
  <c r="G251" i="33" l="1"/>
  <c r="F252" i="33"/>
  <c r="H250" i="33"/>
  <c r="I250" i="33" s="1"/>
  <c r="H256" i="31"/>
  <c r="I256" i="31" s="1"/>
  <c r="G257" i="31"/>
  <c r="H257" i="31" s="1"/>
  <c r="I257" i="31" s="1"/>
  <c r="G252" i="33" l="1"/>
  <c r="H251" i="33"/>
  <c r="I251" i="33" s="1"/>
  <c r="L250" i="33"/>
  <c r="J250" i="33"/>
  <c r="K250" i="33" s="1"/>
  <c r="J256" i="31"/>
  <c r="K256" i="31" s="1"/>
  <c r="L256" i="31"/>
  <c r="F258" i="31"/>
  <c r="G258" i="31" s="1"/>
  <c r="L257" i="31"/>
  <c r="J257" i="31"/>
  <c r="K257" i="31" s="1"/>
  <c r="H252" i="33" l="1"/>
  <c r="I252" i="33" s="1"/>
  <c r="F253" i="33"/>
  <c r="G253" i="33" s="1"/>
  <c r="L251" i="33"/>
  <c r="J251" i="33"/>
  <c r="K251" i="33" s="1"/>
  <c r="H258" i="31"/>
  <c r="I258" i="31" s="1"/>
  <c r="L258" i="31" s="1"/>
  <c r="F259" i="31"/>
  <c r="G259" i="31" s="1"/>
  <c r="F260" i="31" s="1"/>
  <c r="J252" i="33" l="1"/>
  <c r="K252" i="33" s="1"/>
  <c r="L252" i="33"/>
  <c r="H253" i="33"/>
  <c r="I253" i="33" s="1"/>
  <c r="F254" i="33"/>
  <c r="J258" i="31"/>
  <c r="K258" i="31" s="1"/>
  <c r="H259" i="31"/>
  <c r="I259" i="31" s="1"/>
  <c r="G260" i="31"/>
  <c r="H260" i="31" s="1"/>
  <c r="J253" i="33" l="1"/>
  <c r="K253" i="33" s="1"/>
  <c r="L253" i="33"/>
  <c r="G254" i="33"/>
  <c r="F255" i="33" s="1"/>
  <c r="J259" i="31"/>
  <c r="K259" i="31" s="1"/>
  <c r="L259" i="31"/>
  <c r="I260" i="31"/>
  <c r="L260" i="31" s="1"/>
  <c r="F261" i="31"/>
  <c r="G255" i="33" l="1"/>
  <c r="H255" i="33" s="1"/>
  <c r="I255" i="33" s="1"/>
  <c r="F256" i="33"/>
  <c r="H254" i="33"/>
  <c r="I254" i="33" s="1"/>
  <c r="J260" i="31"/>
  <c r="K260" i="31" s="1"/>
  <c r="G261" i="31"/>
  <c r="H261" i="31" s="1"/>
  <c r="L255" i="33" l="1"/>
  <c r="J255" i="33"/>
  <c r="K255" i="33" s="1"/>
  <c r="L254" i="33"/>
  <c r="J254" i="33"/>
  <c r="K254" i="33" s="1"/>
  <c r="G256" i="33"/>
  <c r="F262" i="31"/>
  <c r="I261" i="31"/>
  <c r="H256" i="33" l="1"/>
  <c r="I256" i="33" s="1"/>
  <c r="F257" i="33"/>
  <c r="L261" i="31"/>
  <c r="J261" i="31"/>
  <c r="K261" i="31" s="1"/>
  <c r="G262" i="31"/>
  <c r="J256" i="33" l="1"/>
  <c r="K256" i="33" s="1"/>
  <c r="L256" i="33"/>
  <c r="G257" i="33"/>
  <c r="H257" i="33" s="1"/>
  <c r="H262" i="31"/>
  <c r="I262" i="31" s="1"/>
  <c r="F263" i="31"/>
  <c r="F258" i="33" l="1"/>
  <c r="I257" i="33"/>
  <c r="G258" i="33"/>
  <c r="H258" i="33" s="1"/>
  <c r="G263" i="31"/>
  <c r="H263" i="31" s="1"/>
  <c r="I263" i="31" s="1"/>
  <c r="L262" i="31"/>
  <c r="J262" i="31"/>
  <c r="K262" i="31" s="1"/>
  <c r="I258" i="33" l="1"/>
  <c r="F259" i="33"/>
  <c r="J257" i="33"/>
  <c r="K257" i="33" s="1"/>
  <c r="L257" i="33"/>
  <c r="L263" i="31"/>
  <c r="J263" i="31"/>
  <c r="K263" i="31" s="1"/>
  <c r="F264" i="31"/>
  <c r="G259" i="33" l="1"/>
  <c r="L258" i="33"/>
  <c r="J258" i="33"/>
  <c r="K258" i="33" s="1"/>
  <c r="G264" i="31"/>
  <c r="F265" i="31" s="1"/>
  <c r="H259" i="33" l="1"/>
  <c r="I259" i="33" s="1"/>
  <c r="F260" i="33"/>
  <c r="H264" i="31"/>
  <c r="G265" i="31"/>
  <c r="H265" i="31" s="1"/>
  <c r="I265" i="31" s="1"/>
  <c r="I264" i="31"/>
  <c r="L259" i="33" l="1"/>
  <c r="J259" i="33"/>
  <c r="K259" i="33" s="1"/>
  <c r="G260" i="33"/>
  <c r="H260" i="33" s="1"/>
  <c r="L265" i="31"/>
  <c r="J265" i="31"/>
  <c r="K265" i="31" s="1"/>
  <c r="F266" i="31"/>
  <c r="J264" i="31"/>
  <c r="K264" i="31" s="1"/>
  <c r="L264" i="31"/>
  <c r="F261" i="33" l="1"/>
  <c r="I260" i="33"/>
  <c r="G266" i="31"/>
  <c r="H266" i="31" s="1"/>
  <c r="I266" i="31" s="1"/>
  <c r="J260" i="33" l="1"/>
  <c r="K260" i="33" s="1"/>
  <c r="L260" i="33"/>
  <c r="G261" i="33"/>
  <c r="H261" i="33" s="1"/>
  <c r="I261" i="33" s="1"/>
  <c r="J266" i="31"/>
  <c r="K266" i="31" s="1"/>
  <c r="L266" i="31"/>
  <c r="F267" i="31"/>
  <c r="F262" i="33" l="1"/>
  <c r="J261" i="33"/>
  <c r="K261" i="33" s="1"/>
  <c r="L261" i="33"/>
  <c r="G262" i="33"/>
  <c r="F263" i="33" s="1"/>
  <c r="G267" i="31"/>
  <c r="H267" i="31" s="1"/>
  <c r="I267" i="31" s="1"/>
  <c r="G263" i="33" l="1"/>
  <c r="H262" i="33"/>
  <c r="I262" i="33" s="1"/>
  <c r="F268" i="31"/>
  <c r="L267" i="31"/>
  <c r="J267" i="31"/>
  <c r="K267" i="31" s="1"/>
  <c r="G268" i="31"/>
  <c r="L262" i="33" l="1"/>
  <c r="J262" i="33"/>
  <c r="K262" i="33" s="1"/>
  <c r="F264" i="33"/>
  <c r="H263" i="33"/>
  <c r="I263" i="33" s="1"/>
  <c r="H268" i="31"/>
  <c r="I268" i="31" s="1"/>
  <c r="F269" i="31"/>
  <c r="L263" i="33" l="1"/>
  <c r="J263" i="33"/>
  <c r="K263" i="33" s="1"/>
  <c r="G264" i="33"/>
  <c r="H264" i="33" s="1"/>
  <c r="I264" i="33" s="1"/>
  <c r="G269" i="31"/>
  <c r="H269" i="31" s="1"/>
  <c r="L268" i="31"/>
  <c r="J268" i="31"/>
  <c r="K268" i="31" s="1"/>
  <c r="F265" i="33" l="1"/>
  <c r="G265" i="33" s="1"/>
  <c r="H265" i="33" s="1"/>
  <c r="J264" i="33"/>
  <c r="K264" i="33" s="1"/>
  <c r="L264" i="33"/>
  <c r="F270" i="31"/>
  <c r="G270" i="31" s="1"/>
  <c r="H270" i="31" s="1"/>
  <c r="I270" i="31" s="1"/>
  <c r="I269" i="31"/>
  <c r="F266" i="33" l="1"/>
  <c r="I265" i="33"/>
  <c r="F271" i="31"/>
  <c r="J270" i="31"/>
  <c r="K270" i="31" s="1"/>
  <c r="L270" i="31"/>
  <c r="L269" i="31"/>
  <c r="J269" i="31"/>
  <c r="K269" i="31" s="1"/>
  <c r="J265" i="33" l="1"/>
  <c r="K265" i="33" s="1"/>
  <c r="L265" i="33"/>
  <c r="G266" i="33"/>
  <c r="H266" i="33" s="1"/>
  <c r="G271" i="31"/>
  <c r="F272" i="31" s="1"/>
  <c r="G272" i="31" s="1"/>
  <c r="H272" i="31" s="1"/>
  <c r="H271" i="31"/>
  <c r="I271" i="31" s="1"/>
  <c r="F267" i="33" l="1"/>
  <c r="G267" i="33" s="1"/>
  <c r="F268" i="33" s="1"/>
  <c r="I266" i="33"/>
  <c r="F273" i="31"/>
  <c r="I272" i="31"/>
  <c r="J272" i="31" s="1"/>
  <c r="K272" i="31" s="1"/>
  <c r="L271" i="31"/>
  <c r="J271" i="31"/>
  <c r="K271" i="31" s="1"/>
  <c r="G273" i="31"/>
  <c r="H273" i="31" s="1"/>
  <c r="I273" i="31" s="1"/>
  <c r="L272" i="31"/>
  <c r="G268" i="33" l="1"/>
  <c r="H267" i="33"/>
  <c r="I267" i="33" s="1"/>
  <c r="L266" i="33"/>
  <c r="J266" i="33"/>
  <c r="K266" i="33" s="1"/>
  <c r="F274" i="31"/>
  <c r="G274" i="31" s="1"/>
  <c r="J273" i="31"/>
  <c r="K273" i="31" s="1"/>
  <c r="L273" i="31"/>
  <c r="H268" i="33" l="1"/>
  <c r="I268" i="33" s="1"/>
  <c r="L267" i="33"/>
  <c r="J267" i="33"/>
  <c r="K267" i="33" s="1"/>
  <c r="F269" i="33"/>
  <c r="H274" i="31"/>
  <c r="I274" i="31" s="1"/>
  <c r="F275" i="31"/>
  <c r="J268" i="33" l="1"/>
  <c r="K268" i="33" s="1"/>
  <c r="L268" i="33"/>
  <c r="G269" i="33"/>
  <c r="J274" i="31"/>
  <c r="K274" i="31" s="1"/>
  <c r="L274" i="31"/>
  <c r="G275" i="31"/>
  <c r="F276" i="31" s="1"/>
  <c r="H269" i="33" l="1"/>
  <c r="I269" i="33" s="1"/>
  <c r="F270" i="33"/>
  <c r="G276" i="31"/>
  <c r="F277" i="31" s="1"/>
  <c r="H275" i="31"/>
  <c r="I275" i="31" s="1"/>
  <c r="J275" i="31" s="1"/>
  <c r="K275" i="31" s="1"/>
  <c r="H276" i="31"/>
  <c r="I276" i="31" s="1"/>
  <c r="J269" i="33" l="1"/>
  <c r="K269" i="33" s="1"/>
  <c r="L269" i="33"/>
  <c r="G270" i="33"/>
  <c r="F271" i="33" s="1"/>
  <c r="G277" i="31"/>
  <c r="H277" i="31" s="1"/>
  <c r="I277" i="31" s="1"/>
  <c r="L275" i="31"/>
  <c r="L276" i="31"/>
  <c r="J276" i="31"/>
  <c r="K276" i="31" s="1"/>
  <c r="F278" i="31"/>
  <c r="G271" i="33" l="1"/>
  <c r="H271" i="33" s="1"/>
  <c r="I271" i="33" s="1"/>
  <c r="H270" i="33"/>
  <c r="I270" i="33" s="1"/>
  <c r="L277" i="31"/>
  <c r="J277" i="31"/>
  <c r="K277" i="31" s="1"/>
  <c r="G278" i="31"/>
  <c r="H278" i="31" s="1"/>
  <c r="F272" i="33" l="1"/>
  <c r="G272" i="33" s="1"/>
  <c r="L271" i="33"/>
  <c r="J271" i="33"/>
  <c r="K271" i="33" s="1"/>
  <c r="L270" i="33"/>
  <c r="J270" i="33"/>
  <c r="K270" i="33" s="1"/>
  <c r="F279" i="31"/>
  <c r="I278" i="31"/>
  <c r="H272" i="33" l="1"/>
  <c r="I272" i="33" s="1"/>
  <c r="F273" i="33"/>
  <c r="L278" i="31"/>
  <c r="J278" i="31"/>
  <c r="K278" i="31" s="1"/>
  <c r="G279" i="31"/>
  <c r="F280" i="31" s="1"/>
  <c r="J272" i="33" l="1"/>
  <c r="K272" i="33" s="1"/>
  <c r="L272" i="33"/>
  <c r="G273" i="33"/>
  <c r="H273" i="33" s="1"/>
  <c r="G280" i="31"/>
  <c r="H280" i="31" s="1"/>
  <c r="H279" i="31"/>
  <c r="I279" i="31" s="1"/>
  <c r="F274" i="33" l="1"/>
  <c r="I273" i="33"/>
  <c r="F281" i="31"/>
  <c r="I280" i="31"/>
  <c r="L279" i="31"/>
  <c r="J279" i="31"/>
  <c r="K279" i="31" s="1"/>
  <c r="J273" i="33" l="1"/>
  <c r="K273" i="33" s="1"/>
  <c r="L273" i="33"/>
  <c r="G274" i="33"/>
  <c r="F275" i="33" s="1"/>
  <c r="J280" i="31"/>
  <c r="K280" i="31" s="1"/>
  <c r="L280" i="31"/>
  <c r="G281" i="31"/>
  <c r="H281" i="31" s="1"/>
  <c r="I281" i="31" s="1"/>
  <c r="G275" i="33" l="1"/>
  <c r="H274" i="33"/>
  <c r="I274" i="33" s="1"/>
  <c r="F282" i="31"/>
  <c r="L281" i="31"/>
  <c r="J281" i="31"/>
  <c r="K281" i="31" s="1"/>
  <c r="G282" i="31"/>
  <c r="F283" i="31" s="1"/>
  <c r="L274" i="33" l="1"/>
  <c r="J274" i="33"/>
  <c r="K274" i="33" s="1"/>
  <c r="F276" i="33"/>
  <c r="H275" i="33"/>
  <c r="I275" i="33" s="1"/>
  <c r="H282" i="31"/>
  <c r="I282" i="31" s="1"/>
  <c r="L282" i="31" s="1"/>
  <c r="G283" i="31"/>
  <c r="F284" i="31" s="1"/>
  <c r="G276" i="33" l="1"/>
  <c r="L275" i="33"/>
  <c r="J275" i="33"/>
  <c r="K275" i="33" s="1"/>
  <c r="J282" i="31"/>
  <c r="K282" i="31" s="1"/>
  <c r="G284" i="31"/>
  <c r="H284" i="31" s="1"/>
  <c r="I284" i="31" s="1"/>
  <c r="H283" i="31"/>
  <c r="I283" i="31" s="1"/>
  <c r="H276" i="33" l="1"/>
  <c r="I276" i="33" s="1"/>
  <c r="F277" i="33"/>
  <c r="F285" i="31"/>
  <c r="G285" i="31" s="1"/>
  <c r="H285" i="31" s="1"/>
  <c r="I285" i="31" s="1"/>
  <c r="L284" i="31"/>
  <c r="J284" i="31"/>
  <c r="K284" i="31" s="1"/>
  <c r="L283" i="31"/>
  <c r="J283" i="31"/>
  <c r="K283" i="31" s="1"/>
  <c r="J276" i="33" l="1"/>
  <c r="K276" i="33" s="1"/>
  <c r="L276" i="33"/>
  <c r="G277" i="33"/>
  <c r="H277" i="33" s="1"/>
  <c r="I277" i="33" s="1"/>
  <c r="F286" i="31"/>
  <c r="J285" i="31"/>
  <c r="K285" i="31" s="1"/>
  <c r="L285" i="31"/>
  <c r="G286" i="31"/>
  <c r="F278" i="33" l="1"/>
  <c r="J277" i="33"/>
  <c r="K277" i="33" s="1"/>
  <c r="L277" i="33"/>
  <c r="G278" i="33"/>
  <c r="F279" i="33" s="1"/>
  <c r="F287" i="31"/>
  <c r="H286" i="31"/>
  <c r="I286" i="31" s="1"/>
  <c r="G279" i="33" l="1"/>
  <c r="F280" i="33" s="1"/>
  <c r="H278" i="33"/>
  <c r="I278" i="33" s="1"/>
  <c r="L286" i="31"/>
  <c r="J286" i="31"/>
  <c r="K286" i="31" s="1"/>
  <c r="G287" i="31"/>
  <c r="F288" i="31" s="1"/>
  <c r="G280" i="33" l="1"/>
  <c r="L278" i="33"/>
  <c r="J278" i="33"/>
  <c r="K278" i="33" s="1"/>
  <c r="H279" i="33"/>
  <c r="I279" i="33" s="1"/>
  <c r="G288" i="31"/>
  <c r="H288" i="31" s="1"/>
  <c r="I288" i="31" s="1"/>
  <c r="H287" i="31"/>
  <c r="I287" i="31" s="1"/>
  <c r="H280" i="33" l="1"/>
  <c r="I280" i="33" s="1"/>
  <c r="L279" i="33"/>
  <c r="J279" i="33"/>
  <c r="K279" i="33" s="1"/>
  <c r="F281" i="33"/>
  <c r="F289" i="31"/>
  <c r="G289" i="31" s="1"/>
  <c r="J288" i="31"/>
  <c r="K288" i="31" s="1"/>
  <c r="L288" i="31"/>
  <c r="L287" i="31"/>
  <c r="J287" i="31"/>
  <c r="K287" i="31" s="1"/>
  <c r="L280" i="33" l="1"/>
  <c r="J280" i="33"/>
  <c r="K280" i="33" s="1"/>
  <c r="G281" i="33"/>
  <c r="F290" i="31"/>
  <c r="H289" i="31"/>
  <c r="I289" i="31" s="1"/>
  <c r="J289" i="31" s="1"/>
  <c r="K289" i="31" s="1"/>
  <c r="G290" i="31"/>
  <c r="F291" i="31" s="1"/>
  <c r="H281" i="33" l="1"/>
  <c r="I281" i="33" s="1"/>
  <c r="F282" i="33"/>
  <c r="L289" i="31"/>
  <c r="G291" i="31"/>
  <c r="H290" i="31"/>
  <c r="I290" i="31" s="1"/>
  <c r="J281" i="33" l="1"/>
  <c r="K281" i="33" s="1"/>
  <c r="L281" i="33"/>
  <c r="G282" i="33"/>
  <c r="F283" i="33" s="1"/>
  <c r="L290" i="31"/>
  <c r="J290" i="31"/>
  <c r="K290" i="31" s="1"/>
  <c r="F292" i="31"/>
  <c r="H291" i="31"/>
  <c r="I291" i="31" s="1"/>
  <c r="G283" i="33" l="1"/>
  <c r="H282" i="33"/>
  <c r="I282" i="33" s="1"/>
  <c r="L291" i="31"/>
  <c r="J291" i="31"/>
  <c r="K291" i="31" s="1"/>
  <c r="G292" i="31"/>
  <c r="L282" i="33" l="1"/>
  <c r="J282" i="33"/>
  <c r="K282" i="33" s="1"/>
  <c r="F284" i="33"/>
  <c r="H283" i="33"/>
  <c r="I283" i="33" s="1"/>
  <c r="H292" i="31"/>
  <c r="I292" i="31" s="1"/>
  <c r="F293" i="31"/>
  <c r="L283" i="33" l="1"/>
  <c r="J283" i="33"/>
  <c r="K283" i="33" s="1"/>
  <c r="G284" i="33"/>
  <c r="H284" i="33" s="1"/>
  <c r="I284" i="33" s="1"/>
  <c r="J292" i="31"/>
  <c r="K292" i="31" s="1"/>
  <c r="L292" i="31"/>
  <c r="G293" i="31"/>
  <c r="F285" i="33" l="1"/>
  <c r="J284" i="33"/>
  <c r="K284" i="33" s="1"/>
  <c r="L284" i="33"/>
  <c r="F286" i="33"/>
  <c r="G285" i="33"/>
  <c r="H285" i="33" s="1"/>
  <c r="I285" i="33" s="1"/>
  <c r="H293" i="31"/>
  <c r="I293" i="31" s="1"/>
  <c r="F294" i="31"/>
  <c r="J285" i="33" l="1"/>
  <c r="K285" i="33" s="1"/>
  <c r="L285" i="33"/>
  <c r="G286" i="33"/>
  <c r="H286" i="33" s="1"/>
  <c r="F287" i="33"/>
  <c r="L293" i="31"/>
  <c r="J293" i="31"/>
  <c r="K293" i="31" s="1"/>
  <c r="G294" i="31"/>
  <c r="H294" i="31" s="1"/>
  <c r="I294" i="31" s="1"/>
  <c r="I286" i="33" l="1"/>
  <c r="G287" i="33"/>
  <c r="F288" i="33" s="1"/>
  <c r="F295" i="31"/>
  <c r="L294" i="31"/>
  <c r="J294" i="31"/>
  <c r="K294" i="31" s="1"/>
  <c r="G295" i="31"/>
  <c r="F296" i="31" s="1"/>
  <c r="G288" i="33" l="1"/>
  <c r="H287" i="33"/>
  <c r="I287" i="33" s="1"/>
  <c r="L286" i="33"/>
  <c r="J286" i="33"/>
  <c r="K286" i="33" s="1"/>
  <c r="H295" i="31"/>
  <c r="I295" i="31" s="1"/>
  <c r="J295" i="31" s="1"/>
  <c r="K295" i="31" s="1"/>
  <c r="G296" i="31"/>
  <c r="H296" i="31" s="1"/>
  <c r="I296" i="31" s="1"/>
  <c r="L287" i="33" l="1"/>
  <c r="J287" i="33"/>
  <c r="K287" i="33" s="1"/>
  <c r="H288" i="33"/>
  <c r="I288" i="33" s="1"/>
  <c r="F289" i="33"/>
  <c r="L295" i="31"/>
  <c r="F297" i="31"/>
  <c r="G297" i="31" s="1"/>
  <c r="L296" i="31"/>
  <c r="J296" i="31"/>
  <c r="K296" i="31" s="1"/>
  <c r="J288" i="33" l="1"/>
  <c r="K288" i="33" s="1"/>
  <c r="L288" i="33"/>
  <c r="G289" i="33"/>
  <c r="H289" i="33" s="1"/>
  <c r="I289" i="33" s="1"/>
  <c r="H297" i="31"/>
  <c r="I297" i="31" s="1"/>
  <c r="F298" i="31"/>
  <c r="F290" i="33" l="1"/>
  <c r="J289" i="33"/>
  <c r="K289" i="33" s="1"/>
  <c r="L289" i="33"/>
  <c r="G290" i="33"/>
  <c r="F291" i="33" s="1"/>
  <c r="J297" i="31"/>
  <c r="K297" i="31" s="1"/>
  <c r="L297" i="31"/>
  <c r="G298" i="31"/>
  <c r="F299" i="31" s="1"/>
  <c r="G291" i="33" l="1"/>
  <c r="H290" i="33"/>
  <c r="I290" i="33"/>
  <c r="G299" i="31"/>
  <c r="H299" i="31" s="1"/>
  <c r="H298" i="31"/>
  <c r="I298" i="31" s="1"/>
  <c r="F292" i="33" l="1"/>
  <c r="L290" i="33"/>
  <c r="J290" i="33"/>
  <c r="K290" i="33" s="1"/>
  <c r="H291" i="33"/>
  <c r="I291" i="33" s="1"/>
  <c r="I299" i="31"/>
  <c r="L298" i="31"/>
  <c r="J298" i="31"/>
  <c r="K298" i="31" s="1"/>
  <c r="F300" i="31"/>
  <c r="L291" i="33" l="1"/>
  <c r="J291" i="33"/>
  <c r="K291" i="33" s="1"/>
  <c r="G292" i="33"/>
  <c r="H292" i="33" s="1"/>
  <c r="I292" i="33" s="1"/>
  <c r="G300" i="31"/>
  <c r="H300" i="31" s="1"/>
  <c r="J299" i="31"/>
  <c r="K299" i="31" s="1"/>
  <c r="L299" i="31"/>
  <c r="F293" i="33" l="1"/>
  <c r="J292" i="33"/>
  <c r="K292" i="33" s="1"/>
  <c r="L292" i="33"/>
  <c r="F294" i="33"/>
  <c r="G293" i="33"/>
  <c r="H293" i="33" s="1"/>
  <c r="I300" i="31"/>
  <c r="F301" i="31"/>
  <c r="I293" i="33" l="1"/>
  <c r="G294" i="33"/>
  <c r="F295" i="33" s="1"/>
  <c r="G301" i="31"/>
  <c r="H301" i="31" s="1"/>
  <c r="I301" i="31" s="1"/>
  <c r="L300" i="31"/>
  <c r="J300" i="31"/>
  <c r="K300" i="31" s="1"/>
  <c r="G295" i="33" l="1"/>
  <c r="H294" i="33"/>
  <c r="I294" i="33"/>
  <c r="J293" i="33"/>
  <c r="K293" i="33" s="1"/>
  <c r="L293" i="33"/>
  <c r="J301" i="31"/>
  <c r="K301" i="31" s="1"/>
  <c r="L301" i="31"/>
  <c r="F302" i="31"/>
  <c r="H295" i="33" l="1"/>
  <c r="I295" i="33" s="1"/>
  <c r="F296" i="33"/>
  <c r="L294" i="33"/>
  <c r="J294" i="33"/>
  <c r="K294" i="33" s="1"/>
  <c r="G302" i="31"/>
  <c r="H302" i="31" s="1"/>
  <c r="I302" i="31" s="1"/>
  <c r="L295" i="33" l="1"/>
  <c r="J295" i="33"/>
  <c r="K295" i="33" s="1"/>
  <c r="G296" i="33"/>
  <c r="F297" i="33" s="1"/>
  <c r="F303" i="31"/>
  <c r="G303" i="31" s="1"/>
  <c r="J302" i="31"/>
  <c r="K302" i="31" s="1"/>
  <c r="L302" i="31"/>
  <c r="H296" i="33" l="1"/>
  <c r="I296" i="33" s="1"/>
  <c r="L296" i="33" s="1"/>
  <c r="G297" i="33"/>
  <c r="H303" i="31"/>
  <c r="I303" i="31" s="1"/>
  <c r="F304" i="31"/>
  <c r="J296" i="33" l="1"/>
  <c r="K296" i="33" s="1"/>
  <c r="H297" i="33"/>
  <c r="I297" i="33" s="1"/>
  <c r="F298" i="33"/>
  <c r="J303" i="31"/>
  <c r="K303" i="31" s="1"/>
  <c r="L303" i="31"/>
  <c r="G304" i="31"/>
  <c r="H304" i="31" s="1"/>
  <c r="I304" i="31" s="1"/>
  <c r="L297" i="33" l="1"/>
  <c r="J297" i="33"/>
  <c r="K297" i="33" s="1"/>
  <c r="G298" i="33"/>
  <c r="F299" i="33" s="1"/>
  <c r="J304" i="31"/>
  <c r="K304" i="31" s="1"/>
  <c r="L304" i="31"/>
  <c r="F305" i="31"/>
  <c r="H298" i="33" l="1"/>
  <c r="I298" i="33" s="1"/>
  <c r="L298" i="33" s="1"/>
  <c r="J298" i="33"/>
  <c r="K298" i="33" s="1"/>
  <c r="G299" i="33"/>
  <c r="F300" i="33" s="1"/>
  <c r="G305" i="31"/>
  <c r="H305" i="31" s="1"/>
  <c r="H299" i="33" l="1"/>
  <c r="G300" i="33"/>
  <c r="I299" i="33"/>
  <c r="F306" i="31"/>
  <c r="G306" i="31" s="1"/>
  <c r="H306" i="31" s="1"/>
  <c r="I305" i="31"/>
  <c r="F301" i="33" l="1"/>
  <c r="H300" i="33"/>
  <c r="I300" i="33" s="1"/>
  <c r="L299" i="33"/>
  <c r="J299" i="33"/>
  <c r="K299" i="33" s="1"/>
  <c r="I306" i="31"/>
  <c r="F307" i="31"/>
  <c r="L305" i="31"/>
  <c r="J305" i="31"/>
  <c r="K305" i="31" s="1"/>
  <c r="L300" i="33" l="1"/>
  <c r="J300" i="33"/>
  <c r="K300" i="33" s="1"/>
  <c r="G301" i="33"/>
  <c r="F302" i="33" s="1"/>
  <c r="G307" i="31"/>
  <c r="H307" i="31" s="1"/>
  <c r="L306" i="31"/>
  <c r="J306" i="31"/>
  <c r="K306" i="31" s="1"/>
  <c r="G302" i="33" l="1"/>
  <c r="H301" i="33"/>
  <c r="I301" i="33" s="1"/>
  <c r="F308" i="31"/>
  <c r="I307" i="31"/>
  <c r="F303" i="33" l="1"/>
  <c r="L301" i="33"/>
  <c r="J301" i="33"/>
  <c r="K301" i="33" s="1"/>
  <c r="H302" i="33"/>
  <c r="I302" i="33" s="1"/>
  <c r="L307" i="31"/>
  <c r="J307" i="31"/>
  <c r="K307" i="31" s="1"/>
  <c r="G308" i="31"/>
  <c r="F309" i="31" s="1"/>
  <c r="L302" i="33" l="1"/>
  <c r="J302" i="33"/>
  <c r="K302" i="33" s="1"/>
  <c r="G303" i="33"/>
  <c r="F304" i="33" s="1"/>
  <c r="H308" i="31"/>
  <c r="I308" i="31" s="1"/>
  <c r="L308" i="31" s="1"/>
  <c r="G309" i="31"/>
  <c r="F310" i="31" s="1"/>
  <c r="H303" i="33" l="1"/>
  <c r="I303" i="33" s="1"/>
  <c r="G304" i="33"/>
  <c r="H309" i="31"/>
  <c r="I309" i="31" s="1"/>
  <c r="J309" i="31" s="1"/>
  <c r="K309" i="31" s="1"/>
  <c r="J308" i="31"/>
  <c r="K308" i="31" s="1"/>
  <c r="G310" i="31"/>
  <c r="F311" i="31" s="1"/>
  <c r="H304" i="33" l="1"/>
  <c r="I304" i="33" s="1"/>
  <c r="F305" i="33"/>
  <c r="L303" i="33"/>
  <c r="J303" i="33"/>
  <c r="K303" i="33" s="1"/>
  <c r="H310" i="31"/>
  <c r="L309" i="31"/>
  <c r="G311" i="31"/>
  <c r="H311" i="31" s="1"/>
  <c r="I310" i="31"/>
  <c r="L304" i="33" l="1"/>
  <c r="J304" i="33"/>
  <c r="K304" i="33" s="1"/>
  <c r="G305" i="33"/>
  <c r="F306" i="33" s="1"/>
  <c r="F312" i="31"/>
  <c r="I311" i="31"/>
  <c r="J310" i="31"/>
  <c r="K310" i="31" s="1"/>
  <c r="L310" i="31"/>
  <c r="H305" i="33" l="1"/>
  <c r="G306" i="33"/>
  <c r="F307" i="33"/>
  <c r="I305" i="33"/>
  <c r="J311" i="31"/>
  <c r="K311" i="31" s="1"/>
  <c r="L311" i="31"/>
  <c r="G312" i="31"/>
  <c r="H312" i="31" s="1"/>
  <c r="G307" i="33" l="1"/>
  <c r="H306" i="33"/>
  <c r="I306" i="33" s="1"/>
  <c r="L305" i="33"/>
  <c r="J305" i="33"/>
  <c r="K305" i="33" s="1"/>
  <c r="F313" i="31"/>
  <c r="I312" i="31"/>
  <c r="L312" i="31" s="1"/>
  <c r="H313" i="31"/>
  <c r="G313" i="31"/>
  <c r="F314" i="31" s="1"/>
  <c r="F308" i="33" l="1"/>
  <c r="H307" i="33"/>
  <c r="I307" i="33" s="1"/>
  <c r="L306" i="33"/>
  <c r="J306" i="33"/>
  <c r="K306" i="33" s="1"/>
  <c r="G308" i="33"/>
  <c r="J312" i="31"/>
  <c r="K312" i="31" s="1"/>
  <c r="I313" i="31"/>
  <c r="J313" i="31" s="1"/>
  <c r="K313" i="31" s="1"/>
  <c r="G314" i="31"/>
  <c r="H314" i="31" s="1"/>
  <c r="J307" i="33" l="1"/>
  <c r="K307" i="33" s="1"/>
  <c r="L307" i="33"/>
  <c r="F309" i="33"/>
  <c r="H308" i="33"/>
  <c r="I308" i="33" s="1"/>
  <c r="L313" i="31"/>
  <c r="I314" i="31"/>
  <c r="F315" i="31"/>
  <c r="L308" i="33" l="1"/>
  <c r="J308" i="33"/>
  <c r="K308" i="33" s="1"/>
  <c r="G309" i="33"/>
  <c r="F310" i="33" s="1"/>
  <c r="J314" i="31"/>
  <c r="K314" i="31" s="1"/>
  <c r="L314" i="31"/>
  <c r="G315" i="31"/>
  <c r="F316" i="31" s="1"/>
  <c r="G310" i="33" l="1"/>
  <c r="H309" i="33"/>
  <c r="I309" i="33" s="1"/>
  <c r="H315" i="31"/>
  <c r="I315" i="31" s="1"/>
  <c r="G316" i="31"/>
  <c r="F317" i="31" s="1"/>
  <c r="F311" i="33" l="1"/>
  <c r="H310" i="33"/>
  <c r="I310" i="33" s="1"/>
  <c r="L309" i="33"/>
  <c r="J309" i="33"/>
  <c r="K309" i="33" s="1"/>
  <c r="H316" i="31"/>
  <c r="I316" i="31"/>
  <c r="J316" i="31" s="1"/>
  <c r="K316" i="31" s="1"/>
  <c r="G317" i="31"/>
  <c r="H317" i="31" s="1"/>
  <c r="I317" i="31" s="1"/>
  <c r="L315" i="31"/>
  <c r="J315" i="31"/>
  <c r="K315" i="31" s="1"/>
  <c r="L310" i="33" l="1"/>
  <c r="J310" i="33"/>
  <c r="K310" i="33" s="1"/>
  <c r="G311" i="33"/>
  <c r="F312" i="33" s="1"/>
  <c r="L316" i="31"/>
  <c r="L317" i="31"/>
  <c r="J317" i="31"/>
  <c r="K317" i="31" s="1"/>
  <c r="F318" i="31"/>
  <c r="H311" i="33" l="1"/>
  <c r="I311" i="33" s="1"/>
  <c r="G312" i="33"/>
  <c r="L311" i="33"/>
  <c r="J311" i="33"/>
  <c r="K311" i="33" s="1"/>
  <c r="G318" i="31"/>
  <c r="H318" i="31" s="1"/>
  <c r="F313" i="33" l="1"/>
  <c r="H312" i="33"/>
  <c r="I312" i="33" s="1"/>
  <c r="F319" i="31"/>
  <c r="I318" i="31"/>
  <c r="L312" i="33" l="1"/>
  <c r="J312" i="33"/>
  <c r="K312" i="33" s="1"/>
  <c r="G313" i="33"/>
  <c r="F314" i="33" s="1"/>
  <c r="L318" i="31"/>
  <c r="J318" i="31"/>
  <c r="K318" i="31" s="1"/>
  <c r="G319" i="31"/>
  <c r="F320" i="31" s="1"/>
  <c r="G314" i="33" l="1"/>
  <c r="H313" i="33"/>
  <c r="I313" i="33" s="1"/>
  <c r="H319" i="31"/>
  <c r="I319" i="31" s="1"/>
  <c r="G320" i="31"/>
  <c r="F321" i="31" s="1"/>
  <c r="F315" i="33" l="1"/>
  <c r="L313" i="33"/>
  <c r="J313" i="33"/>
  <c r="K313" i="33" s="1"/>
  <c r="H314" i="33"/>
  <c r="I314" i="33" s="1"/>
  <c r="G321" i="31"/>
  <c r="H321" i="31" s="1"/>
  <c r="L319" i="31"/>
  <c r="J319" i="31"/>
  <c r="K319" i="31" s="1"/>
  <c r="H320" i="31"/>
  <c r="I320" i="31" s="1"/>
  <c r="L314" i="33" l="1"/>
  <c r="J314" i="33"/>
  <c r="K314" i="33" s="1"/>
  <c r="H315" i="33"/>
  <c r="F316" i="33"/>
  <c r="G315" i="33"/>
  <c r="I321" i="31"/>
  <c r="L320" i="31"/>
  <c r="J320" i="31"/>
  <c r="K320" i="31" s="1"/>
  <c r="F322" i="31"/>
  <c r="I315" i="33" l="1"/>
  <c r="L315" i="33" s="1"/>
  <c r="J315" i="33"/>
  <c r="K315" i="33" s="1"/>
  <c r="G316" i="33"/>
  <c r="F317" i="33" s="1"/>
  <c r="G322" i="31"/>
  <c r="H322" i="31" s="1"/>
  <c r="L321" i="31"/>
  <c r="J321" i="31"/>
  <c r="K321" i="31" s="1"/>
  <c r="H316" i="33" l="1"/>
  <c r="G317" i="33"/>
  <c r="I316" i="33"/>
  <c r="F323" i="31"/>
  <c r="I322" i="31"/>
  <c r="H317" i="33" l="1"/>
  <c r="I317" i="33" s="1"/>
  <c r="F318" i="33"/>
  <c r="L316" i="33"/>
  <c r="J316" i="33"/>
  <c r="K316" i="33" s="1"/>
  <c r="L322" i="31"/>
  <c r="J322" i="31"/>
  <c r="K322" i="31" s="1"/>
  <c r="G323" i="31"/>
  <c r="H323" i="31" s="1"/>
  <c r="I323" i="31" s="1"/>
  <c r="L317" i="33" l="1"/>
  <c r="J317" i="33"/>
  <c r="K317" i="33" s="1"/>
  <c r="G318" i="33"/>
  <c r="F319" i="33" s="1"/>
  <c r="F324" i="31"/>
  <c r="G324" i="31" s="1"/>
  <c r="H324" i="31" s="1"/>
  <c r="I324" i="31" s="1"/>
  <c r="L323" i="31"/>
  <c r="J323" i="31"/>
  <c r="K323" i="31" s="1"/>
  <c r="H318" i="33" l="1"/>
  <c r="I318" i="33" s="1"/>
  <c r="L318" i="33" s="1"/>
  <c r="G319" i="33"/>
  <c r="F320" i="33" s="1"/>
  <c r="L324" i="31"/>
  <c r="J324" i="31"/>
  <c r="K324" i="31" s="1"/>
  <c r="F325" i="31"/>
  <c r="J318" i="33" l="1"/>
  <c r="K318" i="33" s="1"/>
  <c r="G320" i="33"/>
  <c r="H319" i="33"/>
  <c r="I319" i="33" s="1"/>
  <c r="G325" i="31"/>
  <c r="H325" i="31" s="1"/>
  <c r="I325" i="31" s="1"/>
  <c r="L319" i="33" l="1"/>
  <c r="J319" i="33"/>
  <c r="K319" i="33" s="1"/>
  <c r="F321" i="33"/>
  <c r="H320" i="33"/>
  <c r="I320" i="33" s="1"/>
  <c r="F326" i="31"/>
  <c r="L325" i="31"/>
  <c r="J325" i="31"/>
  <c r="K325" i="31" s="1"/>
  <c r="G326" i="31"/>
  <c r="F327" i="31" s="1"/>
  <c r="L320" i="33" l="1"/>
  <c r="J320" i="33"/>
  <c r="K320" i="33" s="1"/>
  <c r="G321" i="33"/>
  <c r="F322" i="33" s="1"/>
  <c r="G327" i="31"/>
  <c r="H327" i="31" s="1"/>
  <c r="H326" i="31"/>
  <c r="I326" i="31" s="1"/>
  <c r="H321" i="33" l="1"/>
  <c r="G322" i="33"/>
  <c r="I321" i="33"/>
  <c r="F328" i="31"/>
  <c r="G328" i="31" s="1"/>
  <c r="F329" i="31" s="1"/>
  <c r="L326" i="31"/>
  <c r="J326" i="31"/>
  <c r="K326" i="31" s="1"/>
  <c r="I327" i="31"/>
  <c r="H322" i="33" l="1"/>
  <c r="I322" i="33" s="1"/>
  <c r="F323" i="33"/>
  <c r="L321" i="33"/>
  <c r="J321" i="33"/>
  <c r="K321" i="33" s="1"/>
  <c r="H328" i="31"/>
  <c r="I328" i="31" s="1"/>
  <c r="J328" i="31" s="1"/>
  <c r="K328" i="31" s="1"/>
  <c r="G329" i="31"/>
  <c r="H329" i="31" s="1"/>
  <c r="I329" i="31" s="1"/>
  <c r="J327" i="31"/>
  <c r="K327" i="31" s="1"/>
  <c r="L327" i="31"/>
  <c r="L322" i="33" l="1"/>
  <c r="J322" i="33"/>
  <c r="K322" i="33" s="1"/>
  <c r="G323" i="33"/>
  <c r="F324" i="33" s="1"/>
  <c r="L328" i="31"/>
  <c r="L329" i="31"/>
  <c r="J329" i="31"/>
  <c r="K329" i="31" s="1"/>
  <c r="F330" i="31"/>
  <c r="H323" i="33" l="1"/>
  <c r="I323" i="33" s="1"/>
  <c r="L323" i="33" s="1"/>
  <c r="G324" i="33"/>
  <c r="G330" i="31"/>
  <c r="H330" i="31" s="1"/>
  <c r="I330" i="31" s="1"/>
  <c r="J323" i="33" l="1"/>
  <c r="K323" i="33" s="1"/>
  <c r="F325" i="33"/>
  <c r="H324" i="33"/>
  <c r="I324" i="33" s="1"/>
  <c r="J330" i="31"/>
  <c r="K330" i="31" s="1"/>
  <c r="L330" i="31"/>
  <c r="F331" i="31"/>
  <c r="L324" i="33" l="1"/>
  <c r="J324" i="33"/>
  <c r="K324" i="33" s="1"/>
  <c r="G325" i="33"/>
  <c r="F326" i="33" s="1"/>
  <c r="G331" i="31"/>
  <c r="H331" i="31" s="1"/>
  <c r="I331" i="31" s="1"/>
  <c r="H325" i="33" l="1"/>
  <c r="I325" i="33" s="1"/>
  <c r="G326" i="33"/>
  <c r="F327" i="33"/>
  <c r="L325" i="33"/>
  <c r="J325" i="33"/>
  <c r="K325" i="33" s="1"/>
  <c r="L331" i="31"/>
  <c r="J331" i="31"/>
  <c r="K331" i="31" s="1"/>
  <c r="F332" i="31"/>
  <c r="G327" i="33" l="1"/>
  <c r="H327" i="33" s="1"/>
  <c r="I327" i="33" s="1"/>
  <c r="H326" i="33"/>
  <c r="I326" i="33" s="1"/>
  <c r="G332" i="31"/>
  <c r="F328" i="33" l="1"/>
  <c r="J326" i="33"/>
  <c r="K326" i="33" s="1"/>
  <c r="L326" i="33"/>
  <c r="J327" i="33"/>
  <c r="K327" i="33" s="1"/>
  <c r="L327" i="33"/>
  <c r="G328" i="33"/>
  <c r="F329" i="33" s="1"/>
  <c r="F333" i="31"/>
  <c r="H332" i="31"/>
  <c r="I332" i="31" s="1"/>
  <c r="G333" i="31"/>
  <c r="F334" i="31" s="1"/>
  <c r="G329" i="33" l="1"/>
  <c r="H329" i="33" s="1"/>
  <c r="H328" i="33"/>
  <c r="I328" i="33" s="1"/>
  <c r="J332" i="31"/>
  <c r="K332" i="31" s="1"/>
  <c r="L332" i="31"/>
  <c r="H333" i="31"/>
  <c r="I333" i="31" s="1"/>
  <c r="G334" i="31"/>
  <c r="H334" i="31" s="1"/>
  <c r="J328" i="33" l="1"/>
  <c r="K328" i="33" s="1"/>
  <c r="L328" i="33"/>
  <c r="I329" i="33"/>
  <c r="F330" i="33"/>
  <c r="L333" i="31"/>
  <c r="J333" i="31"/>
  <c r="K333" i="31" s="1"/>
  <c r="F335" i="31"/>
  <c r="I334" i="31"/>
  <c r="J329" i="33" l="1"/>
  <c r="K329" i="33" s="1"/>
  <c r="L329" i="33"/>
  <c r="H330" i="33"/>
  <c r="F331" i="33"/>
  <c r="G330" i="33"/>
  <c r="J334" i="31"/>
  <c r="K334" i="31" s="1"/>
  <c r="L334" i="31"/>
  <c r="G335" i="31"/>
  <c r="H335" i="31" s="1"/>
  <c r="I335" i="31" s="1"/>
  <c r="I330" i="33" l="1"/>
  <c r="J330" i="33"/>
  <c r="K330" i="33" s="1"/>
  <c r="L330" i="33"/>
  <c r="G331" i="33"/>
  <c r="F332" i="33" s="1"/>
  <c r="L335" i="31"/>
  <c r="J335" i="31"/>
  <c r="K335" i="31" s="1"/>
  <c r="F336" i="31"/>
  <c r="G332" i="33" l="1"/>
  <c r="H331" i="33"/>
  <c r="I331" i="33" s="1"/>
  <c r="G336" i="31"/>
  <c r="J331" i="33" l="1"/>
  <c r="K331" i="33" s="1"/>
  <c r="L331" i="33"/>
  <c r="H332" i="33"/>
  <c r="I332" i="33" s="1"/>
  <c r="F333" i="33"/>
  <c r="H336" i="31"/>
  <c r="I336" i="31" s="1"/>
  <c r="F337" i="31"/>
  <c r="J332" i="33" l="1"/>
  <c r="K332" i="33" s="1"/>
  <c r="L332" i="33"/>
  <c r="G333" i="33"/>
  <c r="H333" i="33" s="1"/>
  <c r="L336" i="31"/>
  <c r="J336" i="31"/>
  <c r="K336" i="31" s="1"/>
  <c r="G337" i="31"/>
  <c r="H337" i="31" s="1"/>
  <c r="I333" i="33" l="1"/>
  <c r="F334" i="33"/>
  <c r="F338" i="31"/>
  <c r="I337" i="31"/>
  <c r="G334" i="33" l="1"/>
  <c r="F335" i="33" s="1"/>
  <c r="J333" i="33"/>
  <c r="K333" i="33" s="1"/>
  <c r="L333" i="33"/>
  <c r="L337" i="31"/>
  <c r="J337" i="31"/>
  <c r="K337" i="31" s="1"/>
  <c r="G338" i="31"/>
  <c r="H338" i="31" s="1"/>
  <c r="I338" i="31" s="1"/>
  <c r="G335" i="33" l="1"/>
  <c r="F336" i="33" s="1"/>
  <c r="H334" i="33"/>
  <c r="I334" i="33" s="1"/>
  <c r="F339" i="31"/>
  <c r="L338" i="31"/>
  <c r="J338" i="31"/>
  <c r="K338" i="31" s="1"/>
  <c r="G339" i="31"/>
  <c r="F340" i="31" s="1"/>
  <c r="J334" i="33" l="1"/>
  <c r="K334" i="33" s="1"/>
  <c r="L334" i="33"/>
  <c r="G336" i="33"/>
  <c r="F337" i="33" s="1"/>
  <c r="H335" i="33"/>
  <c r="I335" i="33" s="1"/>
  <c r="H339" i="31"/>
  <c r="I339" i="31" s="1"/>
  <c r="J339" i="31" s="1"/>
  <c r="K339" i="31" s="1"/>
  <c r="G340" i="31"/>
  <c r="H340" i="31" s="1"/>
  <c r="I340" i="31" s="1"/>
  <c r="G337" i="33" l="1"/>
  <c r="J335" i="33"/>
  <c r="K335" i="33" s="1"/>
  <c r="L335" i="33"/>
  <c r="H336" i="33"/>
  <c r="I336" i="33" s="1"/>
  <c r="L339" i="31"/>
  <c r="L340" i="31"/>
  <c r="J340" i="31"/>
  <c r="K340" i="31" s="1"/>
  <c r="F341" i="31"/>
  <c r="J336" i="33" l="1"/>
  <c r="K336" i="33" s="1"/>
  <c r="L336" i="33"/>
  <c r="H337" i="33"/>
  <c r="I337" i="33" s="1"/>
  <c r="F338" i="33"/>
  <c r="G341" i="31"/>
  <c r="J337" i="33" l="1"/>
  <c r="K337" i="33" s="1"/>
  <c r="L337" i="33"/>
  <c r="G338" i="33"/>
  <c r="F339" i="33" s="1"/>
  <c r="F342" i="31"/>
  <c r="H341" i="31"/>
  <c r="I341" i="31" s="1"/>
  <c r="G339" i="33" l="1"/>
  <c r="H338" i="33"/>
  <c r="I338" i="33" s="1"/>
  <c r="L341" i="31"/>
  <c r="J341" i="31"/>
  <c r="K341" i="31" s="1"/>
  <c r="G342" i="31"/>
  <c r="F343" i="31" s="1"/>
  <c r="F340" i="33" l="1"/>
  <c r="J338" i="33"/>
  <c r="K338" i="33" s="1"/>
  <c r="L338" i="33"/>
  <c r="H339" i="33"/>
  <c r="I339" i="33" s="1"/>
  <c r="H342" i="31"/>
  <c r="G343" i="31"/>
  <c r="H343" i="31" s="1"/>
  <c r="I342" i="31"/>
  <c r="J339" i="33" l="1"/>
  <c r="K339" i="33" s="1"/>
  <c r="L339" i="33"/>
  <c r="G340" i="33"/>
  <c r="F341" i="33" s="1"/>
  <c r="L342" i="31"/>
  <c r="J342" i="31"/>
  <c r="K342" i="31" s="1"/>
  <c r="F344" i="31"/>
  <c r="I343" i="31"/>
  <c r="H340" i="33" l="1"/>
  <c r="I340" i="33" s="1"/>
  <c r="J340" i="33" s="1"/>
  <c r="K340" i="33" s="1"/>
  <c r="L340" i="33"/>
  <c r="G341" i="33"/>
  <c r="F342" i="33" s="1"/>
  <c r="J343" i="31"/>
  <c r="K343" i="31" s="1"/>
  <c r="L343" i="31"/>
  <c r="G344" i="31"/>
  <c r="F345" i="31" s="1"/>
  <c r="H341" i="33" l="1"/>
  <c r="I341" i="33" s="1"/>
  <c r="J341" i="33"/>
  <c r="K341" i="33" s="1"/>
  <c r="L341" i="33"/>
  <c r="G342" i="33"/>
  <c r="F343" i="33" s="1"/>
  <c r="G345" i="31"/>
  <c r="H345" i="31" s="1"/>
  <c r="H344" i="31"/>
  <c r="I344" i="31" s="1"/>
  <c r="H342" i="33" l="1"/>
  <c r="I342" i="33" s="1"/>
  <c r="J342" i="33" s="1"/>
  <c r="K342" i="33" s="1"/>
  <c r="G343" i="33"/>
  <c r="F344" i="33" s="1"/>
  <c r="F346" i="31"/>
  <c r="G346" i="31" s="1"/>
  <c r="F347" i="31" s="1"/>
  <c r="I345" i="31"/>
  <c r="J344" i="31"/>
  <c r="K344" i="31" s="1"/>
  <c r="L344" i="31"/>
  <c r="L342" i="33" l="1"/>
  <c r="G344" i="33"/>
  <c r="H343" i="33"/>
  <c r="I343" i="33" s="1"/>
  <c r="L345" i="31"/>
  <c r="J345" i="31"/>
  <c r="K345" i="31" s="1"/>
  <c r="G347" i="31"/>
  <c r="F348" i="31" s="1"/>
  <c r="H346" i="31"/>
  <c r="I346" i="31" s="1"/>
  <c r="J343" i="33" l="1"/>
  <c r="K343" i="33" s="1"/>
  <c r="L343" i="33"/>
  <c r="I344" i="33"/>
  <c r="F345" i="33"/>
  <c r="H344" i="33"/>
  <c r="H347" i="31"/>
  <c r="I347" i="31" s="1"/>
  <c r="J347" i="31" s="1"/>
  <c r="K347" i="31" s="1"/>
  <c r="L346" i="31"/>
  <c r="J346" i="31"/>
  <c r="K346" i="31" s="1"/>
  <c r="G348" i="31"/>
  <c r="H348" i="31" s="1"/>
  <c r="J344" i="33" l="1"/>
  <c r="K344" i="33" s="1"/>
  <c r="L344" i="33"/>
  <c r="G345" i="33"/>
  <c r="F346" i="33" s="1"/>
  <c r="F349" i="31"/>
  <c r="L347" i="31"/>
  <c r="G349" i="31"/>
  <c r="H349" i="31" s="1"/>
  <c r="I348" i="31"/>
  <c r="H345" i="33" l="1"/>
  <c r="G346" i="33"/>
  <c r="I345" i="33"/>
  <c r="F350" i="31"/>
  <c r="G350" i="31" s="1"/>
  <c r="H350" i="31" s="1"/>
  <c r="I349" i="31"/>
  <c r="J348" i="31"/>
  <c r="K348" i="31" s="1"/>
  <c r="L348" i="31"/>
  <c r="F347" i="33" l="1"/>
  <c r="H346" i="33"/>
  <c r="I346" i="33" s="1"/>
  <c r="J345" i="33"/>
  <c r="K345" i="33" s="1"/>
  <c r="L345" i="33"/>
  <c r="F351" i="31"/>
  <c r="G351" i="31" s="1"/>
  <c r="I350" i="31"/>
  <c r="J349" i="31"/>
  <c r="K349" i="31" s="1"/>
  <c r="L349" i="31"/>
  <c r="J346" i="33" l="1"/>
  <c r="K346" i="33" s="1"/>
  <c r="L346" i="33"/>
  <c r="G347" i="33"/>
  <c r="F348" i="33" s="1"/>
  <c r="L350" i="31"/>
  <c r="J350" i="31"/>
  <c r="K350" i="31" s="1"/>
  <c r="F352" i="31"/>
  <c r="H351" i="31"/>
  <c r="I351" i="31" s="1"/>
  <c r="G348" i="33" l="1"/>
  <c r="F349" i="33" s="1"/>
  <c r="H347" i="33"/>
  <c r="I347" i="33" s="1"/>
  <c r="J351" i="31"/>
  <c r="K351" i="31" s="1"/>
  <c r="L351" i="31"/>
  <c r="G352" i="31"/>
  <c r="F353" i="31" s="1"/>
  <c r="H348" i="33" l="1"/>
  <c r="I348" i="33" s="1"/>
  <c r="L347" i="33"/>
  <c r="J347" i="33"/>
  <c r="K347" i="33" s="1"/>
  <c r="G349" i="33"/>
  <c r="H349" i="33" s="1"/>
  <c r="G353" i="31"/>
  <c r="H353" i="31" s="1"/>
  <c r="I353" i="31" s="1"/>
  <c r="H352" i="31"/>
  <c r="I352" i="31" s="1"/>
  <c r="L348" i="33" l="1"/>
  <c r="J348" i="33"/>
  <c r="K348" i="33" s="1"/>
  <c r="I349" i="33"/>
  <c r="J349" i="33" s="1"/>
  <c r="K349" i="33" s="1"/>
  <c r="F350" i="33"/>
  <c r="J353" i="31"/>
  <c r="K353" i="31" s="1"/>
  <c r="L353" i="31"/>
  <c r="F354" i="31"/>
  <c r="L352" i="31"/>
  <c r="J352" i="31"/>
  <c r="K352" i="31" s="1"/>
  <c r="L349" i="33" l="1"/>
  <c r="G350" i="33"/>
  <c r="F351" i="33"/>
  <c r="H350" i="33"/>
  <c r="G354" i="31"/>
  <c r="F355" i="31" s="1"/>
  <c r="I350" i="33" l="1"/>
  <c r="L350" i="33"/>
  <c r="J350" i="33"/>
  <c r="K350" i="33" s="1"/>
  <c r="F352" i="33"/>
  <c r="G351" i="33"/>
  <c r="H351" i="33" s="1"/>
  <c r="I351" i="33" s="1"/>
  <c r="G355" i="31"/>
  <c r="H355" i="31" s="1"/>
  <c r="H354" i="31"/>
  <c r="I354" i="31" s="1"/>
  <c r="L351" i="33" l="1"/>
  <c r="J351" i="33"/>
  <c r="K351" i="33" s="1"/>
  <c r="G352" i="33"/>
  <c r="H352" i="33" s="1"/>
  <c r="F356" i="31"/>
  <c r="I355" i="31"/>
  <c r="J355" i="31" s="1"/>
  <c r="K355" i="31" s="1"/>
  <c r="L354" i="31"/>
  <c r="J354" i="31"/>
  <c r="K354" i="31" s="1"/>
  <c r="G356" i="31"/>
  <c r="H356" i="31" s="1"/>
  <c r="I356" i="31" s="1"/>
  <c r="I352" i="33" l="1"/>
  <c r="F353" i="33"/>
  <c r="L355" i="31"/>
  <c r="J356" i="31"/>
  <c r="K356" i="31" s="1"/>
  <c r="L356" i="31"/>
  <c r="F357" i="31"/>
  <c r="G353" i="33" l="1"/>
  <c r="F354" i="33" s="1"/>
  <c r="L352" i="33"/>
  <c r="J352" i="33"/>
  <c r="K352" i="33" s="1"/>
  <c r="G357" i="31"/>
  <c r="F358" i="31" s="1"/>
  <c r="G354" i="33" l="1"/>
  <c r="H354" i="33" s="1"/>
  <c r="H353" i="33"/>
  <c r="I353" i="33" s="1"/>
  <c r="G358" i="31"/>
  <c r="F359" i="31" s="1"/>
  <c r="H357" i="31"/>
  <c r="I357" i="31" s="1"/>
  <c r="F355" i="33" l="1"/>
  <c r="I354" i="33"/>
  <c r="L354" i="33" s="1"/>
  <c r="J354" i="33"/>
  <c r="K354" i="33" s="1"/>
  <c r="H355" i="33"/>
  <c r="I355" i="33" s="1"/>
  <c r="G355" i="33"/>
  <c r="F356" i="33"/>
  <c r="L353" i="33"/>
  <c r="J353" i="33"/>
  <c r="K353" i="33" s="1"/>
  <c r="J357" i="31"/>
  <c r="K357" i="31" s="1"/>
  <c r="L357" i="31"/>
  <c r="G359" i="31"/>
  <c r="H359" i="31" s="1"/>
  <c r="I359" i="31" s="1"/>
  <c r="H358" i="31"/>
  <c r="I358" i="31" s="1"/>
  <c r="L355" i="33" l="1"/>
  <c r="J355" i="33"/>
  <c r="K355" i="33" s="1"/>
  <c r="G356" i="33"/>
  <c r="F357" i="33" s="1"/>
  <c r="F360" i="31"/>
  <c r="L359" i="31"/>
  <c r="J359" i="31"/>
  <c r="K359" i="31" s="1"/>
  <c r="L358" i="31"/>
  <c r="J358" i="31"/>
  <c r="K358" i="31" s="1"/>
  <c r="G360" i="31"/>
  <c r="H360" i="31" s="1"/>
  <c r="I360" i="31" s="1"/>
  <c r="F361" i="31"/>
  <c r="H356" i="33" l="1"/>
  <c r="I356" i="33" s="1"/>
  <c r="L356" i="33" s="1"/>
  <c r="G357" i="33"/>
  <c r="G361" i="31"/>
  <c r="F362" i="31" s="1"/>
  <c r="J360" i="31"/>
  <c r="K360" i="31" s="1"/>
  <c r="L360" i="31"/>
  <c r="J356" i="33" l="1"/>
  <c r="K356" i="33" s="1"/>
  <c r="F358" i="33"/>
  <c r="H357" i="33"/>
  <c r="I357" i="33" s="1"/>
  <c r="G362" i="31"/>
  <c r="H362" i="31" s="1"/>
  <c r="I362" i="31" s="1"/>
  <c r="F363" i="31"/>
  <c r="H361" i="31"/>
  <c r="I361" i="31" s="1"/>
  <c r="L357" i="33" l="1"/>
  <c r="J357" i="33"/>
  <c r="K357" i="33" s="1"/>
  <c r="G358" i="33"/>
  <c r="F359" i="33" s="1"/>
  <c r="J361" i="31"/>
  <c r="K361" i="31" s="1"/>
  <c r="L361" i="31"/>
  <c r="G363" i="31"/>
  <c r="H363" i="31" s="1"/>
  <c r="J362" i="31"/>
  <c r="K362" i="31" s="1"/>
  <c r="L362" i="31"/>
  <c r="H358" i="33" l="1"/>
  <c r="I358" i="33" s="1"/>
  <c r="G359" i="33"/>
  <c r="F360" i="33" s="1"/>
  <c r="L358" i="33"/>
  <c r="J358" i="33"/>
  <c r="K358" i="33" s="1"/>
  <c r="F364" i="31"/>
  <c r="I363" i="31"/>
  <c r="L363" i="31" s="1"/>
  <c r="G364" i="31"/>
  <c r="F365" i="31" s="1"/>
  <c r="G360" i="33" l="1"/>
  <c r="F361" i="33" s="1"/>
  <c r="H359" i="33"/>
  <c r="I359" i="33" s="1"/>
  <c r="J363" i="31"/>
  <c r="K363" i="31" s="1"/>
  <c r="H364" i="31"/>
  <c r="I364" i="31" s="1"/>
  <c r="G365" i="31"/>
  <c r="H365" i="31" s="1"/>
  <c r="I365" i="31" s="1"/>
  <c r="L359" i="33" l="1"/>
  <c r="J359" i="33"/>
  <c r="K359" i="33" s="1"/>
  <c r="G361" i="33"/>
  <c r="H361" i="33" s="1"/>
  <c r="H360" i="33"/>
  <c r="I360" i="33" s="1"/>
  <c r="F366" i="31"/>
  <c r="L364" i="31"/>
  <c r="J364" i="31"/>
  <c r="K364" i="31" s="1"/>
  <c r="J365" i="31"/>
  <c r="K365" i="31" s="1"/>
  <c r="L365" i="31"/>
  <c r="G366" i="31"/>
  <c r="L360" i="33" l="1"/>
  <c r="J360" i="33"/>
  <c r="K360" i="33" s="1"/>
  <c r="I361" i="33"/>
  <c r="F362" i="33"/>
  <c r="H366" i="31"/>
  <c r="I366" i="31" s="1"/>
  <c r="F367" i="31"/>
  <c r="L361" i="33" l="1"/>
  <c r="J361" i="33"/>
  <c r="K361" i="33" s="1"/>
  <c r="G362" i="33"/>
  <c r="F363" i="33" s="1"/>
  <c r="L366" i="31"/>
  <c r="J366" i="31"/>
  <c r="K366" i="31" s="1"/>
  <c r="G367" i="31"/>
  <c r="H367" i="31" s="1"/>
  <c r="I367" i="31" s="1"/>
  <c r="H362" i="33" l="1"/>
  <c r="I362" i="33" s="1"/>
  <c r="G363" i="33"/>
  <c r="H363" i="33"/>
  <c r="F364" i="33"/>
  <c r="L362" i="33"/>
  <c r="J362" i="33"/>
  <c r="K362" i="33" s="1"/>
  <c r="F368" i="31"/>
  <c r="G368" i="31" s="1"/>
  <c r="H368" i="31" s="1"/>
  <c r="I368" i="31" s="1"/>
  <c r="L367" i="31"/>
  <c r="J367" i="31"/>
  <c r="K367" i="31" s="1"/>
  <c r="I363" i="33" l="1"/>
  <c r="L363" i="33"/>
  <c r="J363" i="33"/>
  <c r="K363" i="33" s="1"/>
  <c r="G364" i="33"/>
  <c r="H364" i="33" s="1"/>
  <c r="F369" i="31"/>
  <c r="G369" i="31" s="1"/>
  <c r="F370" i="31" s="1"/>
  <c r="J368" i="31"/>
  <c r="K368" i="31" s="1"/>
  <c r="L368" i="31"/>
  <c r="I364" i="33" l="1"/>
  <c r="F365" i="33"/>
  <c r="G370" i="31"/>
  <c r="H370" i="31" s="1"/>
  <c r="I370" i="31" s="1"/>
  <c r="H369" i="31"/>
  <c r="I369" i="31" s="1"/>
  <c r="G365" i="33" l="1"/>
  <c r="L364" i="33"/>
  <c r="J364" i="33"/>
  <c r="K364" i="33" s="1"/>
  <c r="F371" i="31"/>
  <c r="G371" i="31" s="1"/>
  <c r="F372" i="31" s="1"/>
  <c r="L370" i="31"/>
  <c r="J370" i="31"/>
  <c r="K370" i="31" s="1"/>
  <c r="L369" i="31"/>
  <c r="J369" i="31"/>
  <c r="K369" i="31" s="1"/>
  <c r="H365" i="33" l="1"/>
  <c r="I365" i="33" s="1"/>
  <c r="F366" i="33"/>
  <c r="H371" i="31"/>
  <c r="I371" i="31" s="1"/>
  <c r="L371" i="31" s="1"/>
  <c r="G372" i="31"/>
  <c r="L365" i="33" l="1"/>
  <c r="J365" i="33"/>
  <c r="K365" i="33" s="1"/>
  <c r="G366" i="33"/>
  <c r="F367" i="33" s="1"/>
  <c r="J371" i="31"/>
  <c r="K371" i="31" s="1"/>
  <c r="H372" i="31"/>
  <c r="I372" i="31" s="1"/>
  <c r="F373" i="31"/>
  <c r="H366" i="33" l="1"/>
  <c r="I366" i="33" s="1"/>
  <c r="L366" i="33"/>
  <c r="J366" i="33"/>
  <c r="K366" i="33" s="1"/>
  <c r="G367" i="33"/>
  <c r="H367" i="33" s="1"/>
  <c r="I367" i="33" s="1"/>
  <c r="G373" i="31"/>
  <c r="F374" i="31" s="1"/>
  <c r="G374" i="31" s="1"/>
  <c r="F375" i="31" s="1"/>
  <c r="L372" i="31"/>
  <c r="J372" i="31"/>
  <c r="K372" i="31" s="1"/>
  <c r="F368" i="33" l="1"/>
  <c r="L367" i="33"/>
  <c r="J367" i="33"/>
  <c r="K367" i="33" s="1"/>
  <c r="G368" i="33"/>
  <c r="H368" i="33" s="1"/>
  <c r="I368" i="33" s="1"/>
  <c r="H374" i="31"/>
  <c r="I374" i="31" s="1"/>
  <c r="L374" i="31" s="1"/>
  <c r="H373" i="31"/>
  <c r="I373" i="31" s="1"/>
  <c r="G375" i="31"/>
  <c r="F369" i="33" l="1"/>
  <c r="L368" i="33"/>
  <c r="J368" i="33"/>
  <c r="K368" i="33" s="1"/>
  <c r="G369" i="33"/>
  <c r="F370" i="33" s="1"/>
  <c r="J374" i="31"/>
  <c r="K374" i="31" s="1"/>
  <c r="J373" i="31"/>
  <c r="K373" i="31" s="1"/>
  <c r="L373" i="31"/>
  <c r="H375" i="31"/>
  <c r="I375" i="31" s="1"/>
  <c r="F376" i="31"/>
  <c r="H369" i="33" l="1"/>
  <c r="G370" i="33"/>
  <c r="I369" i="33"/>
  <c r="G376" i="31"/>
  <c r="H376" i="31" s="1"/>
  <c r="I376" i="31" s="1"/>
  <c r="J375" i="31"/>
  <c r="K375" i="31" s="1"/>
  <c r="L375" i="31"/>
  <c r="H370" i="33" l="1"/>
  <c r="I370" i="33" s="1"/>
  <c r="F371" i="33"/>
  <c r="L369" i="33"/>
  <c r="J369" i="33"/>
  <c r="K369" i="33" s="1"/>
  <c r="L376" i="31"/>
  <c r="J376" i="31"/>
  <c r="K376" i="31" s="1"/>
  <c r="F377" i="31"/>
  <c r="L370" i="33" l="1"/>
  <c r="J370" i="33"/>
  <c r="K370" i="33" s="1"/>
  <c r="G371" i="33"/>
  <c r="F372" i="33" s="1"/>
  <c r="G377" i="31"/>
  <c r="H377" i="31" s="1"/>
  <c r="I377" i="31" s="1"/>
  <c r="G372" i="33" l="1"/>
  <c r="H371" i="33"/>
  <c r="I371" i="33" s="1"/>
  <c r="L377" i="31"/>
  <c r="J377" i="31"/>
  <c r="K377" i="31" s="1"/>
  <c r="F378" i="31"/>
  <c r="L371" i="33" l="1"/>
  <c r="J371" i="33"/>
  <c r="K371" i="33" s="1"/>
  <c r="F373" i="33"/>
  <c r="H372" i="33"/>
  <c r="I372" i="33" s="1"/>
  <c r="G378" i="31"/>
  <c r="F379" i="31" s="1"/>
  <c r="L372" i="33" l="1"/>
  <c r="J372" i="33"/>
  <c r="K372" i="33" s="1"/>
  <c r="G373" i="33"/>
  <c r="F374" i="33" s="1"/>
  <c r="H378" i="31"/>
  <c r="I378" i="31" s="1"/>
  <c r="G379" i="31"/>
  <c r="F380" i="31" s="1"/>
  <c r="H373" i="33" l="1"/>
  <c r="I373" i="33" s="1"/>
  <c r="L373" i="33" s="1"/>
  <c r="J373" i="33"/>
  <c r="K373" i="33" s="1"/>
  <c r="G374" i="33"/>
  <c r="H374" i="33" s="1"/>
  <c r="G380" i="31"/>
  <c r="H380" i="31" s="1"/>
  <c r="H379" i="31"/>
  <c r="I379" i="31" s="1"/>
  <c r="L378" i="31"/>
  <c r="J378" i="31"/>
  <c r="K378" i="31" s="1"/>
  <c r="I374" i="33" l="1"/>
  <c r="F375" i="33"/>
  <c r="J379" i="31"/>
  <c r="K379" i="31" s="1"/>
  <c r="L379" i="31"/>
  <c r="F381" i="31"/>
  <c r="I380" i="31"/>
  <c r="G375" i="33" l="1"/>
  <c r="F376" i="33"/>
  <c r="L374" i="33"/>
  <c r="J374" i="33"/>
  <c r="K374" i="33" s="1"/>
  <c r="L380" i="31"/>
  <c r="J380" i="31"/>
  <c r="K380" i="31" s="1"/>
  <c r="G381" i="31"/>
  <c r="F382" i="31" s="1"/>
  <c r="H375" i="33" l="1"/>
  <c r="I375" i="33" s="1"/>
  <c r="G376" i="33"/>
  <c r="F377" i="33" s="1"/>
  <c r="H381" i="31"/>
  <c r="I381" i="31" s="1"/>
  <c r="G382" i="31"/>
  <c r="H382" i="31" s="1"/>
  <c r="H376" i="33" l="1"/>
  <c r="I376" i="33" s="1"/>
  <c r="G377" i="33"/>
  <c r="H377" i="33"/>
  <c r="L376" i="33"/>
  <c r="J376" i="33"/>
  <c r="K376" i="33" s="1"/>
  <c r="L375" i="33"/>
  <c r="J375" i="33"/>
  <c r="K375" i="33" s="1"/>
  <c r="F383" i="31"/>
  <c r="I382" i="31"/>
  <c r="L381" i="31"/>
  <c r="J381" i="31"/>
  <c r="K381" i="31" s="1"/>
  <c r="I377" i="33" l="1"/>
  <c r="L377" i="33"/>
  <c r="J377" i="33"/>
  <c r="K377" i="33" s="1"/>
  <c r="F378" i="33"/>
  <c r="L382" i="31"/>
  <c r="J382" i="31"/>
  <c r="K382" i="31" s="1"/>
  <c r="G383" i="31"/>
  <c r="H383" i="31" s="1"/>
  <c r="I383" i="31" s="1"/>
  <c r="G378" i="33" l="1"/>
  <c r="F384" i="31"/>
  <c r="J383" i="31"/>
  <c r="K383" i="31" s="1"/>
  <c r="L383" i="31"/>
  <c r="G384" i="31"/>
  <c r="F385" i="31" s="1"/>
  <c r="F379" i="33" l="1"/>
  <c r="H378" i="33"/>
  <c r="I378" i="33" s="1"/>
  <c r="G385" i="31"/>
  <c r="H385" i="31" s="1"/>
  <c r="I385" i="31" s="1"/>
  <c r="H384" i="31"/>
  <c r="I384" i="31" s="1"/>
  <c r="L378" i="33" l="1"/>
  <c r="J378" i="33"/>
  <c r="K378" i="33" s="1"/>
  <c r="G379" i="33"/>
  <c r="F380" i="33" s="1"/>
  <c r="F386" i="31"/>
  <c r="G386" i="31" s="1"/>
  <c r="J385" i="31"/>
  <c r="K385" i="31" s="1"/>
  <c r="L385" i="31"/>
  <c r="J384" i="31"/>
  <c r="K384" i="31" s="1"/>
  <c r="L384" i="31"/>
  <c r="G380" i="33" l="1"/>
  <c r="F381" i="33" s="1"/>
  <c r="H379" i="33"/>
  <c r="I379" i="33" s="1"/>
  <c r="H386" i="31"/>
  <c r="I386" i="31" s="1"/>
  <c r="F387" i="31"/>
  <c r="H380" i="33" l="1"/>
  <c r="I380" i="33" s="1"/>
  <c r="L380" i="33" s="1"/>
  <c r="G381" i="33"/>
  <c r="H381" i="33" s="1"/>
  <c r="L379" i="33"/>
  <c r="J379" i="33"/>
  <c r="K379" i="33" s="1"/>
  <c r="L386" i="31"/>
  <c r="J386" i="31"/>
  <c r="K386" i="31" s="1"/>
  <c r="G387" i="31"/>
  <c r="J380" i="33" l="1"/>
  <c r="K380" i="33" s="1"/>
  <c r="F382" i="33"/>
  <c r="G382" i="33" s="1"/>
  <c r="I381" i="33"/>
  <c r="H387" i="31"/>
  <c r="I387" i="31" s="1"/>
  <c r="F388" i="31"/>
  <c r="H382" i="33" l="1"/>
  <c r="I382" i="33" s="1"/>
  <c r="F383" i="33"/>
  <c r="L381" i="33"/>
  <c r="J381" i="33"/>
  <c r="K381" i="33" s="1"/>
  <c r="J387" i="31"/>
  <c r="K387" i="31" s="1"/>
  <c r="L387" i="31"/>
  <c r="G388" i="31"/>
  <c r="L382" i="33" l="1"/>
  <c r="J382" i="33"/>
  <c r="K382" i="33" s="1"/>
  <c r="G383" i="33"/>
  <c r="H383" i="33" s="1"/>
  <c r="H388" i="31"/>
  <c r="I388" i="31" s="1"/>
  <c r="F389" i="31"/>
  <c r="F384" i="33" l="1"/>
  <c r="I383" i="33"/>
  <c r="J388" i="31"/>
  <c r="K388" i="31" s="1"/>
  <c r="L388" i="31"/>
  <c r="G389" i="31"/>
  <c r="H389" i="31" s="1"/>
  <c r="L383" i="33" l="1"/>
  <c r="J383" i="33"/>
  <c r="K383" i="33" s="1"/>
  <c r="G384" i="33"/>
  <c r="H384" i="33" s="1"/>
  <c r="I389" i="31"/>
  <c r="I384" i="33" l="1"/>
  <c r="F385" i="33"/>
  <c r="L389" i="31"/>
  <c r="J389" i="31"/>
  <c r="K389" i="31" s="1"/>
  <c r="G385" i="33" l="1"/>
  <c r="L384" i="33"/>
  <c r="J384" i="33"/>
  <c r="K384" i="33" s="1"/>
  <c r="K20" i="31"/>
  <c r="K21" i="31"/>
  <c r="H385" i="33" l="1"/>
  <c r="I385" i="33" s="1"/>
  <c r="F386" i="33"/>
  <c r="L385" i="33" l="1"/>
  <c r="J385" i="33"/>
  <c r="K385" i="33" s="1"/>
  <c r="G386" i="33"/>
  <c r="H386" i="33" s="1"/>
  <c r="F387" i="33" l="1"/>
  <c r="G387" i="33" s="1"/>
  <c r="I386" i="33"/>
  <c r="F388" i="33" l="1"/>
  <c r="H387" i="33"/>
  <c r="I387" i="33" s="1"/>
  <c r="L386" i="33"/>
  <c r="J386" i="33"/>
  <c r="K386" i="33" s="1"/>
  <c r="L387" i="33" l="1"/>
  <c r="J387" i="33"/>
  <c r="K387" i="33" s="1"/>
  <c r="G388" i="33"/>
  <c r="F389" i="33" s="1"/>
  <c r="G389" i="33" l="1"/>
  <c r="H388" i="33"/>
  <c r="I388" i="33" s="1"/>
  <c r="H389" i="33" l="1"/>
  <c r="I389" i="33" s="1"/>
  <c r="L388" i="33"/>
  <c r="J388" i="33"/>
  <c r="K388" i="33" s="1"/>
  <c r="L389" i="33" l="1"/>
  <c r="J389" i="33"/>
  <c r="K389" i="33" s="1"/>
  <c r="K20" i="33" l="1"/>
  <c r="K21" i="33"/>
</calcChain>
</file>

<file path=xl/sharedStrings.xml><?xml version="1.0" encoding="utf-8"?>
<sst xmlns="http://schemas.openxmlformats.org/spreadsheetml/2006/main" count="98" uniqueCount="48">
  <si>
    <t>DATE</t>
  </si>
  <si>
    <t>DATUM</t>
  </si>
  <si>
    <t>GRAADDAGEN EQUIVAL.</t>
  </si>
  <si>
    <t>DEGRES-JOURS EQUIV.</t>
  </si>
  <si>
    <t>(Dje)</t>
  </si>
  <si>
    <t>Tm = TEMPERATURE MOYENNE DU JOUR</t>
  </si>
  <si>
    <t>Te = TEMPERATURE EQUIVALENTE DU JOUR</t>
  </si>
  <si>
    <t>EQUIVALENTE TEMPERATUUR VAN DE DAG :</t>
  </si>
  <si>
    <t>Te = 0,6 Tm + 0,3 Tm-1 + 0,1 Tm-2</t>
  </si>
  <si>
    <t>Dje = DEGRES-JOURS 16,5 EQUIVALENT</t>
  </si>
  <si>
    <t>TOTAL PAR MOIS</t>
  </si>
  <si>
    <t>TOTAAL PER MAAND</t>
  </si>
  <si>
    <t>ARRONDI A</t>
  </si>
  <si>
    <t>AFGEROND OP</t>
  </si>
  <si>
    <t>TEMPERATURE EQUIVALENTE DU JOUR :</t>
  </si>
  <si>
    <t>Dje = 16,5 - Te</t>
  </si>
  <si>
    <t>Tm = GEMIDDELDE TEMPERATUUR VAN DE DAG</t>
  </si>
  <si>
    <t>Te = EQUIVALENTE TEMPERATUUR VAN DE DAG</t>
  </si>
  <si>
    <t>Dje = GRAADDAGEN 16,5 EQUIVALENT</t>
  </si>
  <si>
    <t xml:space="preserve">GRAADDAGEN 16.5  </t>
  </si>
  <si>
    <r>
      <t>TOTAL DEGRES-JOURS EQUIVALENT 16,5 -</t>
    </r>
    <r>
      <rPr>
        <b/>
        <sz val="10"/>
        <rFont val="Calibri"/>
        <family val="2"/>
      </rPr>
      <t xml:space="preserve"> 2019</t>
    </r>
  </si>
  <si>
    <r>
      <t xml:space="preserve">TOTAAL EQUIVALENTE GRAADDAGEN 16,5 -  </t>
    </r>
    <r>
      <rPr>
        <b/>
        <sz val="10"/>
        <rFont val="Calibri"/>
        <family val="2"/>
      </rPr>
      <t>2019</t>
    </r>
  </si>
  <si>
    <t>DG 16,5 cal</t>
  </si>
  <si>
    <t>T eq</t>
  </si>
  <si>
    <t>Tm-2</t>
  </si>
  <si>
    <t>Tm</t>
  </si>
  <si>
    <t>Tm-1</t>
  </si>
  <si>
    <t>DG15</t>
  </si>
  <si>
    <t>Téq</t>
  </si>
  <si>
    <t>Vérif</t>
  </si>
  <si>
    <t>Total général</t>
  </si>
  <si>
    <t>déc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</si>
  <si>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</si>
  <si>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</si>
  <si>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</si>
  <si>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</si>
  <si>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</si>
  <si>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</si>
  <si>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</si>
  <si>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</si>
  <si>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</si>
  <si>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</si>
  <si>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</si>
  <si>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Somme de DG 16,5 cal</t>
  </si>
  <si>
    <t>Somme de DG15</t>
  </si>
  <si>
    <t>Données</t>
  </si>
  <si>
    <t>DEGRES-JOURS 16.5  à Bruxelles</t>
  </si>
  <si>
    <t>https://www.gas.be/fr/degr%C3%A9s-jours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</si>
</sst>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8" formatCode="0.0"/>
    <numFmt numFmtId="208" formatCode="0.0%"/>
  </numFmts>
  <fonts count="13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 applyAlignme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198" fontId="4" fillId="0" borderId="0" xfId="0" applyNumberFormat="1" applyFont="1" applyBorder="1"/>
    <xf numFmtId="198" fontId="5" fillId="0" borderId="0" xfId="0" applyNumberFormat="1" applyFont="1" applyBorder="1"/>
    <xf numFmtId="0" fontId="5" fillId="0" borderId="7" xfId="0" applyFont="1" applyBorder="1"/>
    <xf numFmtId="198" fontId="5" fillId="0" borderId="12" xfId="0" applyNumberFormat="1" applyFont="1" applyBorder="1"/>
    <xf numFmtId="1" fontId="5" fillId="0" borderId="13" xfId="0" applyNumberFormat="1" applyFont="1" applyBorder="1"/>
    <xf numFmtId="198" fontId="5" fillId="0" borderId="0" xfId="0" applyNumberFormat="1" applyFont="1" applyFill="1" applyBorder="1"/>
    <xf numFmtId="198" fontId="5" fillId="0" borderId="12" xfId="0" applyNumberFormat="1" applyFont="1" applyFill="1" applyBorder="1"/>
    <xf numFmtId="198" fontId="5" fillId="0" borderId="7" xfId="0" applyNumberFormat="1" applyFont="1" applyBorder="1"/>
    <xf numFmtId="0" fontId="5" fillId="0" borderId="7" xfId="0" applyFont="1" applyFill="1" applyBorder="1"/>
    <xf numFmtId="0" fontId="4" fillId="0" borderId="0" xfId="0" applyFont="1" applyBorder="1"/>
    <xf numFmtId="1" fontId="5" fillId="0" borderId="7" xfId="0" applyNumberFormat="1" applyFont="1" applyBorder="1"/>
    <xf numFmtId="198" fontId="4" fillId="0" borderId="10" xfId="0" applyNumberFormat="1" applyFont="1" applyBorder="1"/>
    <xf numFmtId="0" fontId="4" fillId="0" borderId="11" xfId="0" applyFont="1" applyBorder="1"/>
    <xf numFmtId="1" fontId="4" fillId="0" borderId="1" xfId="0" applyNumberFormat="1" applyFont="1" applyBorder="1" applyAlignment="1">
      <alignment horizontal="center"/>
    </xf>
    <xf numFmtId="198" fontId="4" fillId="0" borderId="3" xfId="0" applyNumberFormat="1" applyFont="1" applyBorder="1"/>
    <xf numFmtId="198" fontId="4" fillId="0" borderId="14" xfId="0" applyNumberFormat="1" applyFont="1" applyBorder="1"/>
    <xf numFmtId="1" fontId="4" fillId="0" borderId="5" xfId="0" applyNumberFormat="1" applyFont="1" applyBorder="1" applyAlignment="1"/>
    <xf numFmtId="14" fontId="4" fillId="0" borderId="5" xfId="0" applyNumberFormat="1" applyFont="1" applyBorder="1" applyAlignment="1"/>
    <xf numFmtId="14" fontId="4" fillId="0" borderId="8" xfId="0" applyNumberFormat="1" applyFont="1" applyBorder="1" applyAlignment="1">
      <alignment horizontal="center"/>
    </xf>
    <xf numFmtId="198" fontId="4" fillId="0" borderId="15" xfId="0" applyNumberFormat="1" applyFont="1" applyBorder="1"/>
    <xf numFmtId="14" fontId="4" fillId="0" borderId="0" xfId="0" applyNumberFormat="1" applyFont="1" applyAlignment="1">
      <alignment horizontal="center"/>
    </xf>
    <xf numFmtId="198" fontId="4" fillId="0" borderId="0" xfId="0" applyNumberFormat="1" applyFont="1"/>
    <xf numFmtId="1" fontId="4" fillId="0" borderId="0" xfId="0" applyNumberFormat="1" applyFont="1" applyAlignment="1">
      <alignment horizontal="center"/>
    </xf>
    <xf numFmtId="198" fontId="4" fillId="0" borderId="0" xfId="0" applyNumberFormat="1" applyFont="1" applyBorder="1" applyAlignment="1">
      <alignment horizontal="center"/>
    </xf>
    <xf numFmtId="198" fontId="4" fillId="0" borderId="16" xfId="0" applyNumberFormat="1" applyFont="1" applyBorder="1" applyAlignment="1">
      <alignment horizontal="center"/>
    </xf>
    <xf numFmtId="198" fontId="4" fillId="0" borderId="17" xfId="0" applyNumberFormat="1" applyFont="1" applyBorder="1" applyAlignment="1">
      <alignment horizontal="center"/>
    </xf>
    <xf numFmtId="198" fontId="4" fillId="0" borderId="16" xfId="0" applyNumberFormat="1" applyFont="1" applyFill="1" applyBorder="1" applyAlignment="1">
      <alignment horizontal="center"/>
    </xf>
    <xf numFmtId="198" fontId="4" fillId="0" borderId="17" xfId="0" applyNumberFormat="1" applyFont="1" applyFill="1" applyBorder="1" applyAlignment="1">
      <alignment horizontal="center"/>
    </xf>
    <xf numFmtId="198" fontId="4" fillId="0" borderId="18" xfId="0" applyNumberFormat="1" applyFont="1" applyBorder="1" applyAlignment="1">
      <alignment horizontal="center"/>
    </xf>
    <xf numFmtId="198" fontId="5" fillId="0" borderId="10" xfId="0" applyNumberFormat="1" applyFont="1" applyBorder="1"/>
    <xf numFmtId="1" fontId="5" fillId="0" borderId="11" xfId="0" applyNumberFormat="1" applyFont="1" applyBorder="1"/>
    <xf numFmtId="0" fontId="7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5" fillId="0" borderId="19" xfId="0" applyNumberFormat="1" applyFont="1" applyBorder="1" applyAlignment="1">
      <alignment vertical="center" wrapText="1"/>
    </xf>
    <xf numFmtId="3" fontId="5" fillId="0" borderId="20" xfId="0" applyNumberFormat="1" applyFont="1" applyBorder="1" applyAlignment="1">
      <alignment vertical="center" wrapText="1"/>
    </xf>
    <xf numFmtId="0" fontId="7" fillId="0" borderId="0" xfId="0" applyFont="1" applyAlignment="1"/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98" fontId="11" fillId="0" borderId="0" xfId="0" applyNumberFormat="1" applyFont="1"/>
    <xf numFmtId="14" fontId="4" fillId="0" borderId="5" xfId="2" applyNumberFormat="1" applyFont="1" applyBorder="1" applyAlignment="1">
      <alignment horizontal="center"/>
    </xf>
    <xf numFmtId="198" fontId="5" fillId="0" borderId="0" xfId="2" applyNumberFormat="1" applyFont="1" applyBorder="1"/>
    <xf numFmtId="1" fontId="5" fillId="0" borderId="7" xfId="2" applyNumberFormat="1" applyFont="1" applyBorder="1"/>
    <xf numFmtId="198" fontId="4" fillId="0" borderId="16" xfId="2" applyNumberFormat="1" applyFont="1" applyBorder="1" applyAlignment="1">
      <alignment horizontal="center"/>
    </xf>
    <xf numFmtId="2" fontId="4" fillId="0" borderId="0" xfId="0" applyNumberFormat="1" applyFont="1"/>
    <xf numFmtId="198" fontId="4" fillId="0" borderId="0" xfId="0" applyNumberFormat="1" applyFont="1" applyFill="1"/>
    <xf numFmtId="14" fontId="4" fillId="0" borderId="5" xfId="0" applyNumberFormat="1" applyFont="1" applyFill="1" applyBorder="1" applyAlignment="1">
      <alignment horizontal="center"/>
    </xf>
    <xf numFmtId="198" fontId="4" fillId="0" borderId="0" xfId="0" applyNumberFormat="1" applyFont="1" applyFill="1" applyBorder="1"/>
    <xf numFmtId="0" fontId="4" fillId="0" borderId="7" xfId="0" applyFont="1" applyFill="1" applyBorder="1"/>
    <xf numFmtId="0" fontId="4" fillId="0" borderId="0" xfId="0" applyFont="1" applyFill="1"/>
    <xf numFmtId="2" fontId="4" fillId="0" borderId="0" xfId="0" applyNumberFormat="1" applyFont="1" applyFill="1"/>
    <xf numFmtId="0" fontId="1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1" xfId="0" pivotButton="1" applyBorder="1"/>
    <xf numFmtId="14" fontId="0" fillId="0" borderId="21" xfId="0" applyNumberFormat="1" applyBorder="1"/>
    <xf numFmtId="14" fontId="0" fillId="0" borderId="23" xfId="0" applyNumberFormat="1" applyBorder="1"/>
    <xf numFmtId="14" fontId="0" fillId="0" borderId="24" xfId="0" applyNumberFormat="1" applyBorder="1"/>
    <xf numFmtId="0" fontId="0" fillId="0" borderId="21" xfId="0" applyNumberFormat="1" applyBorder="1"/>
    <xf numFmtId="0" fontId="0" fillId="0" borderId="24" xfId="0" applyNumberFormat="1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3" xfId="0" applyNumberFormat="1" applyBorder="1"/>
    <xf numFmtId="0" fontId="0" fillId="0" borderId="27" xfId="0" applyNumberFormat="1" applyBorder="1"/>
    <xf numFmtId="2" fontId="4" fillId="0" borderId="0" xfId="0" applyNumberFormat="1" applyFont="1" applyAlignment="1">
      <alignment horizontal="center"/>
    </xf>
    <xf numFmtId="14" fontId="0" fillId="0" borderId="5" xfId="0" applyNumberFormat="1" applyBorder="1" applyAlignment="1">
      <alignment horizontal="center"/>
    </xf>
    <xf numFmtId="198" fontId="0" fillId="0" borderId="6" xfId="0" applyNumberFormat="1" applyBorder="1" applyAlignment="1">
      <alignment horizontal="center"/>
    </xf>
    <xf numFmtId="198" fontId="0" fillId="0" borderId="0" xfId="0" applyNumberFormat="1"/>
    <xf numFmtId="0" fontId="0" fillId="0" borderId="7" xfId="0" applyBorder="1"/>
    <xf numFmtId="198" fontId="12" fillId="0" borderId="0" xfId="0" applyNumberFormat="1" applyFont="1"/>
    <xf numFmtId="0" fontId="12" fillId="0" borderId="7" xfId="0" applyFont="1" applyBorder="1"/>
    <xf numFmtId="14" fontId="0" fillId="0" borderId="17" xfId="0" applyNumberFormat="1" applyBorder="1" applyAlignment="1">
      <alignment horizontal="center"/>
    </xf>
    <xf numFmtId="198" fontId="0" fillId="0" borderId="28" xfId="0" applyNumberFormat="1" applyBorder="1" applyAlignment="1">
      <alignment horizontal="center"/>
    </xf>
    <xf numFmtId="198" fontId="12" fillId="0" borderId="12" xfId="0" applyNumberFormat="1" applyFont="1" applyBorder="1"/>
    <xf numFmtId="1" fontId="12" fillId="0" borderId="13" xfId="0" applyNumberFormat="1" applyFont="1" applyBorder="1"/>
    <xf numFmtId="198" fontId="12" fillId="0" borderId="7" xfId="0" applyNumberFormat="1" applyFont="1" applyBorder="1"/>
    <xf numFmtId="1" fontId="12" fillId="0" borderId="7" xfId="0" applyNumberFormat="1" applyFont="1" applyBorder="1"/>
    <xf numFmtId="9" fontId="0" fillId="0" borderId="0" xfId="3" applyFont="1"/>
    <xf numFmtId="14" fontId="0" fillId="0" borderId="5" xfId="0" applyNumberFormat="1" applyBorder="1" applyAlignment="1">
      <alignment horizontal="center"/>
    </xf>
    <xf numFmtId="198" fontId="0" fillId="0" borderId="6" xfId="0" applyNumberFormat="1" applyBorder="1" applyAlignment="1">
      <alignment horizontal="center"/>
    </xf>
    <xf numFmtId="208" fontId="0" fillId="0" borderId="0" xfId="3" applyNumberFormat="1" applyFont="1"/>
    <xf numFmtId="0" fontId="2" fillId="0" borderId="0" xfId="1" applyAlignment="1" applyProtection="1">
      <alignment horizontal="center"/>
    </xf>
  </cellXfs>
  <cellStyles count="4">
    <cellStyle name="Lien hypertexte" xfId="1" builtinId="8"/>
    <cellStyle name="Normal" xfId="0" builtinId="0"/>
    <cellStyle name="Normal 2" xfId="2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Tmoy 2005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'DJ2005'!$F$22</c:f>
              <c:strCache>
                <c:ptCount val="1"/>
                <c:pt idx="0">
                  <c:v>Tm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'DJ2005'!$A$23:$A$389</c:f>
              <c:numCache>
                <c:formatCode>m/d/yyyy</c:formatCode>
                <c:ptCount val="367"/>
                <c:pt idx="0">
                  <c:v>38351</c:v>
                </c:pt>
                <c:pt idx="1">
                  <c:v>38352</c:v>
                </c:pt>
                <c:pt idx="2">
                  <c:v>38353</c:v>
                </c:pt>
                <c:pt idx="3">
                  <c:v>38354</c:v>
                </c:pt>
                <c:pt idx="4">
                  <c:v>38355</c:v>
                </c:pt>
                <c:pt idx="5">
                  <c:v>38356</c:v>
                </c:pt>
                <c:pt idx="6">
                  <c:v>38357</c:v>
                </c:pt>
                <c:pt idx="7">
                  <c:v>38358</c:v>
                </c:pt>
                <c:pt idx="8">
                  <c:v>38359</c:v>
                </c:pt>
                <c:pt idx="9">
                  <c:v>38360</c:v>
                </c:pt>
                <c:pt idx="10">
                  <c:v>38361</c:v>
                </c:pt>
                <c:pt idx="11">
                  <c:v>38362</c:v>
                </c:pt>
                <c:pt idx="12">
                  <c:v>38363</c:v>
                </c:pt>
                <c:pt idx="13">
                  <c:v>38364</c:v>
                </c:pt>
                <c:pt idx="14">
                  <c:v>38365</c:v>
                </c:pt>
                <c:pt idx="15">
                  <c:v>38366</c:v>
                </c:pt>
                <c:pt idx="16">
                  <c:v>38367</c:v>
                </c:pt>
                <c:pt idx="17">
                  <c:v>38368</c:v>
                </c:pt>
                <c:pt idx="18">
                  <c:v>38369</c:v>
                </c:pt>
                <c:pt idx="19">
                  <c:v>38370</c:v>
                </c:pt>
                <c:pt idx="20">
                  <c:v>38371</c:v>
                </c:pt>
                <c:pt idx="21">
                  <c:v>38372</c:v>
                </c:pt>
                <c:pt idx="22">
                  <c:v>38373</c:v>
                </c:pt>
                <c:pt idx="23">
                  <c:v>38374</c:v>
                </c:pt>
                <c:pt idx="24">
                  <c:v>38375</c:v>
                </c:pt>
                <c:pt idx="25">
                  <c:v>38376</c:v>
                </c:pt>
                <c:pt idx="26">
                  <c:v>38377</c:v>
                </c:pt>
                <c:pt idx="27">
                  <c:v>38378</c:v>
                </c:pt>
                <c:pt idx="28">
                  <c:v>38379</c:v>
                </c:pt>
                <c:pt idx="29">
                  <c:v>38380</c:v>
                </c:pt>
                <c:pt idx="30">
                  <c:v>38381</c:v>
                </c:pt>
                <c:pt idx="31">
                  <c:v>38382</c:v>
                </c:pt>
                <c:pt idx="32">
                  <c:v>38383</c:v>
                </c:pt>
                <c:pt idx="33">
                  <c:v>38384</c:v>
                </c:pt>
                <c:pt idx="34">
                  <c:v>38385</c:v>
                </c:pt>
                <c:pt idx="35">
                  <c:v>38386</c:v>
                </c:pt>
                <c:pt idx="36">
                  <c:v>38387</c:v>
                </c:pt>
                <c:pt idx="37">
                  <c:v>38388</c:v>
                </c:pt>
                <c:pt idx="38">
                  <c:v>38389</c:v>
                </c:pt>
                <c:pt idx="39">
                  <c:v>38390</c:v>
                </c:pt>
                <c:pt idx="40">
                  <c:v>38391</c:v>
                </c:pt>
                <c:pt idx="41">
                  <c:v>38392</c:v>
                </c:pt>
                <c:pt idx="42">
                  <c:v>38393</c:v>
                </c:pt>
                <c:pt idx="43">
                  <c:v>38394</c:v>
                </c:pt>
                <c:pt idx="44">
                  <c:v>38395</c:v>
                </c:pt>
                <c:pt idx="45">
                  <c:v>38396</c:v>
                </c:pt>
                <c:pt idx="46">
                  <c:v>38397</c:v>
                </c:pt>
                <c:pt idx="47">
                  <c:v>38398</c:v>
                </c:pt>
                <c:pt idx="48">
                  <c:v>38399</c:v>
                </c:pt>
                <c:pt idx="49">
                  <c:v>38400</c:v>
                </c:pt>
                <c:pt idx="50">
                  <c:v>38401</c:v>
                </c:pt>
                <c:pt idx="51">
                  <c:v>38402</c:v>
                </c:pt>
                <c:pt idx="52">
                  <c:v>38403</c:v>
                </c:pt>
                <c:pt idx="53">
                  <c:v>38404</c:v>
                </c:pt>
                <c:pt idx="54">
                  <c:v>38405</c:v>
                </c:pt>
                <c:pt idx="55">
                  <c:v>38406</c:v>
                </c:pt>
                <c:pt idx="56">
                  <c:v>38407</c:v>
                </c:pt>
                <c:pt idx="57">
                  <c:v>38408</c:v>
                </c:pt>
                <c:pt idx="58">
                  <c:v>38409</c:v>
                </c:pt>
                <c:pt idx="59">
                  <c:v>38410</c:v>
                </c:pt>
                <c:pt idx="60">
                  <c:v>38411</c:v>
                </c:pt>
                <c:pt idx="61">
                  <c:v>38412</c:v>
                </c:pt>
                <c:pt idx="62">
                  <c:v>38413</c:v>
                </c:pt>
                <c:pt idx="63">
                  <c:v>38414</c:v>
                </c:pt>
                <c:pt idx="64">
                  <c:v>38415</c:v>
                </c:pt>
                <c:pt idx="65">
                  <c:v>38416</c:v>
                </c:pt>
                <c:pt idx="66">
                  <c:v>38417</c:v>
                </c:pt>
                <c:pt idx="67">
                  <c:v>38418</c:v>
                </c:pt>
                <c:pt idx="68">
                  <c:v>38419</c:v>
                </c:pt>
                <c:pt idx="69">
                  <c:v>38420</c:v>
                </c:pt>
                <c:pt idx="70">
                  <c:v>38421</c:v>
                </c:pt>
                <c:pt idx="71">
                  <c:v>38422</c:v>
                </c:pt>
                <c:pt idx="72">
                  <c:v>38423</c:v>
                </c:pt>
                <c:pt idx="73">
                  <c:v>38424</c:v>
                </c:pt>
                <c:pt idx="74">
                  <c:v>38425</c:v>
                </c:pt>
                <c:pt idx="75">
                  <c:v>38426</c:v>
                </c:pt>
                <c:pt idx="76">
                  <c:v>38427</c:v>
                </c:pt>
                <c:pt idx="77">
                  <c:v>38428</c:v>
                </c:pt>
                <c:pt idx="78">
                  <c:v>38429</c:v>
                </c:pt>
                <c:pt idx="79">
                  <c:v>38430</c:v>
                </c:pt>
                <c:pt idx="80">
                  <c:v>38431</c:v>
                </c:pt>
                <c:pt idx="81">
                  <c:v>38432</c:v>
                </c:pt>
                <c:pt idx="82">
                  <c:v>38433</c:v>
                </c:pt>
                <c:pt idx="83">
                  <c:v>38434</c:v>
                </c:pt>
                <c:pt idx="84">
                  <c:v>38435</c:v>
                </c:pt>
                <c:pt idx="85">
                  <c:v>38436</c:v>
                </c:pt>
                <c:pt idx="86">
                  <c:v>38437</c:v>
                </c:pt>
                <c:pt idx="87">
                  <c:v>38438</c:v>
                </c:pt>
                <c:pt idx="88">
                  <c:v>38439</c:v>
                </c:pt>
                <c:pt idx="89">
                  <c:v>38440</c:v>
                </c:pt>
                <c:pt idx="90">
                  <c:v>38441</c:v>
                </c:pt>
                <c:pt idx="91">
                  <c:v>38442</c:v>
                </c:pt>
                <c:pt idx="92">
                  <c:v>38443</c:v>
                </c:pt>
                <c:pt idx="93">
                  <c:v>38444</c:v>
                </c:pt>
                <c:pt idx="94">
                  <c:v>38445</c:v>
                </c:pt>
                <c:pt idx="95">
                  <c:v>38446</c:v>
                </c:pt>
                <c:pt idx="96">
                  <c:v>38447</c:v>
                </c:pt>
                <c:pt idx="97">
                  <c:v>38448</c:v>
                </c:pt>
                <c:pt idx="98">
                  <c:v>38449</c:v>
                </c:pt>
                <c:pt idx="99">
                  <c:v>38450</c:v>
                </c:pt>
                <c:pt idx="100">
                  <c:v>38451</c:v>
                </c:pt>
                <c:pt idx="101">
                  <c:v>38452</c:v>
                </c:pt>
                <c:pt idx="102">
                  <c:v>38453</c:v>
                </c:pt>
                <c:pt idx="103">
                  <c:v>38454</c:v>
                </c:pt>
                <c:pt idx="104">
                  <c:v>38455</c:v>
                </c:pt>
                <c:pt idx="105">
                  <c:v>38456</c:v>
                </c:pt>
                <c:pt idx="106">
                  <c:v>38457</c:v>
                </c:pt>
                <c:pt idx="107">
                  <c:v>38458</c:v>
                </c:pt>
                <c:pt idx="108">
                  <c:v>38459</c:v>
                </c:pt>
                <c:pt idx="109">
                  <c:v>38460</c:v>
                </c:pt>
                <c:pt idx="110">
                  <c:v>38461</c:v>
                </c:pt>
                <c:pt idx="111">
                  <c:v>38462</c:v>
                </c:pt>
                <c:pt idx="112">
                  <c:v>38463</c:v>
                </c:pt>
                <c:pt idx="113">
                  <c:v>38464</c:v>
                </c:pt>
                <c:pt idx="114">
                  <c:v>38465</c:v>
                </c:pt>
                <c:pt idx="115">
                  <c:v>38466</c:v>
                </c:pt>
                <c:pt idx="116">
                  <c:v>38467</c:v>
                </c:pt>
                <c:pt idx="117">
                  <c:v>38468</c:v>
                </c:pt>
                <c:pt idx="118">
                  <c:v>38469</c:v>
                </c:pt>
                <c:pt idx="119">
                  <c:v>38470</c:v>
                </c:pt>
                <c:pt idx="120">
                  <c:v>38471</c:v>
                </c:pt>
                <c:pt idx="121">
                  <c:v>38472</c:v>
                </c:pt>
                <c:pt idx="122">
                  <c:v>38473</c:v>
                </c:pt>
                <c:pt idx="123">
                  <c:v>38474</c:v>
                </c:pt>
                <c:pt idx="124">
                  <c:v>38475</c:v>
                </c:pt>
                <c:pt idx="125">
                  <c:v>38476</c:v>
                </c:pt>
                <c:pt idx="126">
                  <c:v>38477</c:v>
                </c:pt>
                <c:pt idx="127">
                  <c:v>38478</c:v>
                </c:pt>
                <c:pt idx="128">
                  <c:v>38479</c:v>
                </c:pt>
                <c:pt idx="129">
                  <c:v>38480</c:v>
                </c:pt>
                <c:pt idx="130">
                  <c:v>38481</c:v>
                </c:pt>
                <c:pt idx="131">
                  <c:v>38482</c:v>
                </c:pt>
                <c:pt idx="132">
                  <c:v>38483</c:v>
                </c:pt>
                <c:pt idx="133">
                  <c:v>38484</c:v>
                </c:pt>
                <c:pt idx="134">
                  <c:v>38485</c:v>
                </c:pt>
                <c:pt idx="135">
                  <c:v>38486</c:v>
                </c:pt>
                <c:pt idx="136">
                  <c:v>38487</c:v>
                </c:pt>
                <c:pt idx="137">
                  <c:v>38488</c:v>
                </c:pt>
                <c:pt idx="138">
                  <c:v>38489</c:v>
                </c:pt>
                <c:pt idx="139">
                  <c:v>38490</c:v>
                </c:pt>
                <c:pt idx="140">
                  <c:v>38491</c:v>
                </c:pt>
                <c:pt idx="141">
                  <c:v>38492</c:v>
                </c:pt>
                <c:pt idx="142">
                  <c:v>38493</c:v>
                </c:pt>
                <c:pt idx="143">
                  <c:v>38494</c:v>
                </c:pt>
                <c:pt idx="144">
                  <c:v>38495</c:v>
                </c:pt>
                <c:pt idx="145">
                  <c:v>38496</c:v>
                </c:pt>
                <c:pt idx="146">
                  <c:v>38497</c:v>
                </c:pt>
                <c:pt idx="147">
                  <c:v>38498</c:v>
                </c:pt>
                <c:pt idx="148">
                  <c:v>38499</c:v>
                </c:pt>
                <c:pt idx="149">
                  <c:v>38500</c:v>
                </c:pt>
                <c:pt idx="150">
                  <c:v>38501</c:v>
                </c:pt>
                <c:pt idx="151">
                  <c:v>38502</c:v>
                </c:pt>
                <c:pt idx="152">
                  <c:v>38503</c:v>
                </c:pt>
                <c:pt idx="153">
                  <c:v>38504</c:v>
                </c:pt>
                <c:pt idx="154">
                  <c:v>38505</c:v>
                </c:pt>
                <c:pt idx="155">
                  <c:v>38506</c:v>
                </c:pt>
                <c:pt idx="156">
                  <c:v>38507</c:v>
                </c:pt>
                <c:pt idx="157">
                  <c:v>38508</c:v>
                </c:pt>
                <c:pt idx="158">
                  <c:v>38509</c:v>
                </c:pt>
                <c:pt idx="159">
                  <c:v>38510</c:v>
                </c:pt>
                <c:pt idx="160">
                  <c:v>38511</c:v>
                </c:pt>
                <c:pt idx="161">
                  <c:v>38512</c:v>
                </c:pt>
                <c:pt idx="162">
                  <c:v>38513</c:v>
                </c:pt>
                <c:pt idx="163">
                  <c:v>38514</c:v>
                </c:pt>
                <c:pt idx="164">
                  <c:v>38515</c:v>
                </c:pt>
                <c:pt idx="165">
                  <c:v>38516</c:v>
                </c:pt>
                <c:pt idx="166">
                  <c:v>38517</c:v>
                </c:pt>
                <c:pt idx="167">
                  <c:v>38518</c:v>
                </c:pt>
                <c:pt idx="168">
                  <c:v>38519</c:v>
                </c:pt>
                <c:pt idx="169">
                  <c:v>38520</c:v>
                </c:pt>
                <c:pt idx="170">
                  <c:v>38521</c:v>
                </c:pt>
                <c:pt idx="171">
                  <c:v>38522</c:v>
                </c:pt>
                <c:pt idx="172">
                  <c:v>38523</c:v>
                </c:pt>
                <c:pt idx="173">
                  <c:v>38524</c:v>
                </c:pt>
                <c:pt idx="174">
                  <c:v>38525</c:v>
                </c:pt>
                <c:pt idx="175">
                  <c:v>38526</c:v>
                </c:pt>
                <c:pt idx="176">
                  <c:v>38527</c:v>
                </c:pt>
                <c:pt idx="177">
                  <c:v>38528</c:v>
                </c:pt>
                <c:pt idx="178">
                  <c:v>38529</c:v>
                </c:pt>
                <c:pt idx="179">
                  <c:v>38530</c:v>
                </c:pt>
                <c:pt idx="180">
                  <c:v>38531</c:v>
                </c:pt>
                <c:pt idx="181">
                  <c:v>38532</c:v>
                </c:pt>
                <c:pt idx="182">
                  <c:v>38533</c:v>
                </c:pt>
                <c:pt idx="183">
                  <c:v>38534</c:v>
                </c:pt>
                <c:pt idx="184">
                  <c:v>38535</c:v>
                </c:pt>
                <c:pt idx="185">
                  <c:v>38536</c:v>
                </c:pt>
                <c:pt idx="186">
                  <c:v>38537</c:v>
                </c:pt>
                <c:pt idx="187">
                  <c:v>38538</c:v>
                </c:pt>
                <c:pt idx="188">
                  <c:v>38539</c:v>
                </c:pt>
                <c:pt idx="189">
                  <c:v>38540</c:v>
                </c:pt>
                <c:pt idx="190">
                  <c:v>38541</c:v>
                </c:pt>
                <c:pt idx="191">
                  <c:v>38542</c:v>
                </c:pt>
                <c:pt idx="192">
                  <c:v>38543</c:v>
                </c:pt>
                <c:pt idx="193">
                  <c:v>38544</c:v>
                </c:pt>
                <c:pt idx="194">
                  <c:v>38545</c:v>
                </c:pt>
                <c:pt idx="195">
                  <c:v>38546</c:v>
                </c:pt>
                <c:pt idx="196">
                  <c:v>38547</c:v>
                </c:pt>
                <c:pt idx="197">
                  <c:v>38548</c:v>
                </c:pt>
                <c:pt idx="198">
                  <c:v>38549</c:v>
                </c:pt>
                <c:pt idx="199">
                  <c:v>38550</c:v>
                </c:pt>
                <c:pt idx="200">
                  <c:v>38551</c:v>
                </c:pt>
                <c:pt idx="201">
                  <c:v>38552</c:v>
                </c:pt>
                <c:pt idx="202">
                  <c:v>38553</c:v>
                </c:pt>
                <c:pt idx="203">
                  <c:v>38554</c:v>
                </c:pt>
                <c:pt idx="204">
                  <c:v>38555</c:v>
                </c:pt>
                <c:pt idx="205">
                  <c:v>38556</c:v>
                </c:pt>
                <c:pt idx="206">
                  <c:v>38557</c:v>
                </c:pt>
                <c:pt idx="207">
                  <c:v>38558</c:v>
                </c:pt>
                <c:pt idx="208">
                  <c:v>38559</c:v>
                </c:pt>
                <c:pt idx="209">
                  <c:v>38560</c:v>
                </c:pt>
                <c:pt idx="210">
                  <c:v>38561</c:v>
                </c:pt>
                <c:pt idx="211">
                  <c:v>38562</c:v>
                </c:pt>
                <c:pt idx="212">
                  <c:v>38563</c:v>
                </c:pt>
                <c:pt idx="213">
                  <c:v>38564</c:v>
                </c:pt>
                <c:pt idx="214">
                  <c:v>38565</c:v>
                </c:pt>
                <c:pt idx="215">
                  <c:v>38566</c:v>
                </c:pt>
                <c:pt idx="216">
                  <c:v>38567</c:v>
                </c:pt>
                <c:pt idx="217">
                  <c:v>38568</c:v>
                </c:pt>
                <c:pt idx="218">
                  <c:v>38569</c:v>
                </c:pt>
                <c:pt idx="219">
                  <c:v>38570</c:v>
                </c:pt>
                <c:pt idx="220">
                  <c:v>38571</c:v>
                </c:pt>
                <c:pt idx="221">
                  <c:v>38572</c:v>
                </c:pt>
                <c:pt idx="222">
                  <c:v>38573</c:v>
                </c:pt>
                <c:pt idx="223">
                  <c:v>38574</c:v>
                </c:pt>
                <c:pt idx="224">
                  <c:v>38575</c:v>
                </c:pt>
                <c:pt idx="225">
                  <c:v>38576</c:v>
                </c:pt>
                <c:pt idx="226">
                  <c:v>38577</c:v>
                </c:pt>
                <c:pt idx="227">
                  <c:v>38578</c:v>
                </c:pt>
                <c:pt idx="228">
                  <c:v>38579</c:v>
                </c:pt>
                <c:pt idx="229">
                  <c:v>38580</c:v>
                </c:pt>
                <c:pt idx="230">
                  <c:v>38581</c:v>
                </c:pt>
                <c:pt idx="231">
                  <c:v>38582</c:v>
                </c:pt>
                <c:pt idx="232">
                  <c:v>38583</c:v>
                </c:pt>
                <c:pt idx="233">
                  <c:v>38584</c:v>
                </c:pt>
                <c:pt idx="234">
                  <c:v>38585</c:v>
                </c:pt>
                <c:pt idx="235">
                  <c:v>38586</c:v>
                </c:pt>
                <c:pt idx="236">
                  <c:v>38587</c:v>
                </c:pt>
                <c:pt idx="237">
                  <c:v>38588</c:v>
                </c:pt>
                <c:pt idx="238">
                  <c:v>38589</c:v>
                </c:pt>
                <c:pt idx="239">
                  <c:v>38590</c:v>
                </c:pt>
                <c:pt idx="240">
                  <c:v>38591</c:v>
                </c:pt>
                <c:pt idx="241">
                  <c:v>38592</c:v>
                </c:pt>
                <c:pt idx="242">
                  <c:v>38593</c:v>
                </c:pt>
                <c:pt idx="243">
                  <c:v>38594</c:v>
                </c:pt>
                <c:pt idx="244">
                  <c:v>38595</c:v>
                </c:pt>
                <c:pt idx="245">
                  <c:v>38596</c:v>
                </c:pt>
                <c:pt idx="246">
                  <c:v>38597</c:v>
                </c:pt>
                <c:pt idx="247">
                  <c:v>38598</c:v>
                </c:pt>
                <c:pt idx="248">
                  <c:v>38599</c:v>
                </c:pt>
                <c:pt idx="249">
                  <c:v>38600</c:v>
                </c:pt>
                <c:pt idx="250">
                  <c:v>38601</c:v>
                </c:pt>
                <c:pt idx="251">
                  <c:v>38602</c:v>
                </c:pt>
                <c:pt idx="252">
                  <c:v>38603</c:v>
                </c:pt>
                <c:pt idx="253">
                  <c:v>38604</c:v>
                </c:pt>
                <c:pt idx="254">
                  <c:v>38605</c:v>
                </c:pt>
                <c:pt idx="255">
                  <c:v>38606</c:v>
                </c:pt>
                <c:pt idx="256">
                  <c:v>38607</c:v>
                </c:pt>
                <c:pt idx="257">
                  <c:v>38608</c:v>
                </c:pt>
                <c:pt idx="258">
                  <c:v>38609</c:v>
                </c:pt>
                <c:pt idx="259">
                  <c:v>38610</c:v>
                </c:pt>
                <c:pt idx="260">
                  <c:v>38611</c:v>
                </c:pt>
                <c:pt idx="261">
                  <c:v>38612</c:v>
                </c:pt>
                <c:pt idx="262">
                  <c:v>38613</c:v>
                </c:pt>
                <c:pt idx="263">
                  <c:v>38614</c:v>
                </c:pt>
                <c:pt idx="264">
                  <c:v>38615</c:v>
                </c:pt>
                <c:pt idx="265">
                  <c:v>38616</c:v>
                </c:pt>
                <c:pt idx="266">
                  <c:v>38617</c:v>
                </c:pt>
                <c:pt idx="267">
                  <c:v>38618</c:v>
                </c:pt>
                <c:pt idx="268">
                  <c:v>38619</c:v>
                </c:pt>
                <c:pt idx="269">
                  <c:v>38620</c:v>
                </c:pt>
                <c:pt idx="270">
                  <c:v>38621</c:v>
                </c:pt>
                <c:pt idx="271">
                  <c:v>38622</c:v>
                </c:pt>
                <c:pt idx="272">
                  <c:v>38623</c:v>
                </c:pt>
                <c:pt idx="273">
                  <c:v>38624</c:v>
                </c:pt>
                <c:pt idx="274">
                  <c:v>38625</c:v>
                </c:pt>
                <c:pt idx="275">
                  <c:v>38626</c:v>
                </c:pt>
                <c:pt idx="276">
                  <c:v>38627</c:v>
                </c:pt>
                <c:pt idx="277">
                  <c:v>38628</c:v>
                </c:pt>
                <c:pt idx="278">
                  <c:v>38629</c:v>
                </c:pt>
                <c:pt idx="279">
                  <c:v>38630</c:v>
                </c:pt>
                <c:pt idx="280">
                  <c:v>38631</c:v>
                </c:pt>
                <c:pt idx="281">
                  <c:v>38632</c:v>
                </c:pt>
                <c:pt idx="282">
                  <c:v>38633</c:v>
                </c:pt>
                <c:pt idx="283">
                  <c:v>38634</c:v>
                </c:pt>
                <c:pt idx="284">
                  <c:v>38635</c:v>
                </c:pt>
                <c:pt idx="285">
                  <c:v>38636</c:v>
                </c:pt>
                <c:pt idx="286">
                  <c:v>38637</c:v>
                </c:pt>
                <c:pt idx="287">
                  <c:v>38638</c:v>
                </c:pt>
                <c:pt idx="288">
                  <c:v>38639</c:v>
                </c:pt>
                <c:pt idx="289">
                  <c:v>38640</c:v>
                </c:pt>
                <c:pt idx="290">
                  <c:v>38641</c:v>
                </c:pt>
                <c:pt idx="291">
                  <c:v>38642</c:v>
                </c:pt>
                <c:pt idx="292">
                  <c:v>38643</c:v>
                </c:pt>
                <c:pt idx="293">
                  <c:v>38644</c:v>
                </c:pt>
                <c:pt idx="294">
                  <c:v>38645</c:v>
                </c:pt>
                <c:pt idx="295">
                  <c:v>38646</c:v>
                </c:pt>
                <c:pt idx="296">
                  <c:v>38647</c:v>
                </c:pt>
                <c:pt idx="297">
                  <c:v>38648</c:v>
                </c:pt>
                <c:pt idx="298">
                  <c:v>38649</c:v>
                </c:pt>
                <c:pt idx="299">
                  <c:v>38650</c:v>
                </c:pt>
                <c:pt idx="300">
                  <c:v>38651</c:v>
                </c:pt>
                <c:pt idx="301">
                  <c:v>38652</c:v>
                </c:pt>
                <c:pt idx="302">
                  <c:v>38653</c:v>
                </c:pt>
                <c:pt idx="303">
                  <c:v>38654</c:v>
                </c:pt>
                <c:pt idx="304">
                  <c:v>38655</c:v>
                </c:pt>
                <c:pt idx="305">
                  <c:v>38656</c:v>
                </c:pt>
                <c:pt idx="306">
                  <c:v>38657</c:v>
                </c:pt>
                <c:pt idx="307">
                  <c:v>38658</c:v>
                </c:pt>
                <c:pt idx="308">
                  <c:v>38659</c:v>
                </c:pt>
                <c:pt idx="309">
                  <c:v>38660</c:v>
                </c:pt>
                <c:pt idx="310">
                  <c:v>38661</c:v>
                </c:pt>
                <c:pt idx="311">
                  <c:v>38662</c:v>
                </c:pt>
                <c:pt idx="312">
                  <c:v>38663</c:v>
                </c:pt>
                <c:pt idx="313">
                  <c:v>38664</c:v>
                </c:pt>
                <c:pt idx="314">
                  <c:v>38665</c:v>
                </c:pt>
                <c:pt idx="315">
                  <c:v>38666</c:v>
                </c:pt>
                <c:pt idx="316">
                  <c:v>38667</c:v>
                </c:pt>
                <c:pt idx="317">
                  <c:v>38668</c:v>
                </c:pt>
                <c:pt idx="318">
                  <c:v>38669</c:v>
                </c:pt>
                <c:pt idx="319">
                  <c:v>38670</c:v>
                </c:pt>
                <c:pt idx="320">
                  <c:v>38671</c:v>
                </c:pt>
                <c:pt idx="321">
                  <c:v>38672</c:v>
                </c:pt>
                <c:pt idx="322">
                  <c:v>38673</c:v>
                </c:pt>
                <c:pt idx="323">
                  <c:v>38674</c:v>
                </c:pt>
                <c:pt idx="324">
                  <c:v>38675</c:v>
                </c:pt>
                <c:pt idx="325">
                  <c:v>38676</c:v>
                </c:pt>
                <c:pt idx="326">
                  <c:v>38677</c:v>
                </c:pt>
                <c:pt idx="327">
                  <c:v>38678</c:v>
                </c:pt>
                <c:pt idx="328">
                  <c:v>38679</c:v>
                </c:pt>
                <c:pt idx="329">
                  <c:v>38680</c:v>
                </c:pt>
                <c:pt idx="330">
                  <c:v>38681</c:v>
                </c:pt>
                <c:pt idx="331">
                  <c:v>38682</c:v>
                </c:pt>
                <c:pt idx="332">
                  <c:v>38683</c:v>
                </c:pt>
                <c:pt idx="333">
                  <c:v>38684</c:v>
                </c:pt>
                <c:pt idx="334">
                  <c:v>38685</c:v>
                </c:pt>
                <c:pt idx="335">
                  <c:v>38686</c:v>
                </c:pt>
                <c:pt idx="336">
                  <c:v>38687</c:v>
                </c:pt>
                <c:pt idx="337">
                  <c:v>38688</c:v>
                </c:pt>
                <c:pt idx="338">
                  <c:v>38689</c:v>
                </c:pt>
                <c:pt idx="339">
                  <c:v>38690</c:v>
                </c:pt>
                <c:pt idx="340">
                  <c:v>38691</c:v>
                </c:pt>
                <c:pt idx="341">
                  <c:v>38692</c:v>
                </c:pt>
                <c:pt idx="342">
                  <c:v>38693</c:v>
                </c:pt>
                <c:pt idx="343">
                  <c:v>38694</c:v>
                </c:pt>
                <c:pt idx="344">
                  <c:v>38695</c:v>
                </c:pt>
                <c:pt idx="345">
                  <c:v>38696</c:v>
                </c:pt>
                <c:pt idx="346">
                  <c:v>38697</c:v>
                </c:pt>
                <c:pt idx="347">
                  <c:v>38698</c:v>
                </c:pt>
                <c:pt idx="348">
                  <c:v>38699</c:v>
                </c:pt>
                <c:pt idx="349">
                  <c:v>38700</c:v>
                </c:pt>
                <c:pt idx="350">
                  <c:v>38701</c:v>
                </c:pt>
                <c:pt idx="351">
                  <c:v>38702</c:v>
                </c:pt>
                <c:pt idx="352">
                  <c:v>38703</c:v>
                </c:pt>
                <c:pt idx="353">
                  <c:v>38704</c:v>
                </c:pt>
                <c:pt idx="354">
                  <c:v>38705</c:v>
                </c:pt>
                <c:pt idx="355">
                  <c:v>38706</c:v>
                </c:pt>
                <c:pt idx="356">
                  <c:v>38707</c:v>
                </c:pt>
                <c:pt idx="357">
                  <c:v>38708</c:v>
                </c:pt>
                <c:pt idx="358">
                  <c:v>38709</c:v>
                </c:pt>
                <c:pt idx="359">
                  <c:v>38710</c:v>
                </c:pt>
                <c:pt idx="360">
                  <c:v>38711</c:v>
                </c:pt>
                <c:pt idx="361">
                  <c:v>38712</c:v>
                </c:pt>
                <c:pt idx="362">
                  <c:v>38713</c:v>
                </c:pt>
                <c:pt idx="363">
                  <c:v>38714</c:v>
                </c:pt>
                <c:pt idx="364">
                  <c:v>38715</c:v>
                </c:pt>
                <c:pt idx="365">
                  <c:v>38716</c:v>
                </c:pt>
                <c:pt idx="366">
                  <c:v>38717</c:v>
                </c:pt>
              </c:numCache>
            </c:numRef>
          </c:xVal>
          <c:yVal>
            <c:numRef>
              <c:f>'DJ2005'!$F$23:$F$389</c:f>
              <c:numCache>
                <c:formatCode>0.0</c:formatCode>
                <c:ptCount val="367"/>
                <c:pt idx="0">
                  <c:v>4.8000000000000007</c:v>
                </c:pt>
                <c:pt idx="1">
                  <c:v>7.3000000000000007</c:v>
                </c:pt>
                <c:pt idx="2">
                  <c:v>8.7166666666666686</c:v>
                </c:pt>
                <c:pt idx="3">
                  <c:v>4.591666666666665</c:v>
                </c:pt>
                <c:pt idx="4">
                  <c:v>4.7513888888888891</c:v>
                </c:pt>
                <c:pt idx="5">
                  <c:v>6.0256944444444445</c:v>
                </c:pt>
                <c:pt idx="6">
                  <c:v>6.3619212962962957</c:v>
                </c:pt>
                <c:pt idx="7">
                  <c:v>7.1480902777777784</c:v>
                </c:pt>
                <c:pt idx="8">
                  <c:v>10.365634645061728</c:v>
                </c:pt>
                <c:pt idx="9">
                  <c:v>8.459167631172841</c:v>
                </c:pt>
                <c:pt idx="10">
                  <c:v>7.7094770769032905</c:v>
                </c:pt>
                <c:pt idx="11">
                  <c:v>10.735400189686215</c:v>
                </c:pt>
                <c:pt idx="12">
                  <c:v>9.5140537256730084</c:v>
                </c:pt>
                <c:pt idx="13">
                  <c:v>7.287073105549128</c:v>
                </c:pt>
                <c:pt idx="14">
                  <c:v>3.4374544929466007</c:v>
                </c:pt>
                <c:pt idx="15">
                  <c:v>1.7334272359351797</c:v>
                </c:pt>
                <c:pt idx="16">
                  <c:v>1.0603772998746435</c:v>
                </c:pt>
                <c:pt idx="17">
                  <c:v>2.5142401440734816</c:v>
                </c:pt>
                <c:pt idx="18">
                  <c:v>5.3994837113174849</c:v>
                </c:pt>
                <c:pt idx="19">
                  <c:v>4.3812181203290104</c:v>
                </c:pt>
                <c:pt idx="20">
                  <c:v>4.7428103212825796</c:v>
                </c:pt>
                <c:pt idx="21">
                  <c:v>9.5650584859705408</c:v>
                </c:pt>
                <c:pt idx="22">
                  <c:v>5.9270023701343009</c:v>
                </c:pt>
                <c:pt idx="23">
                  <c:v>2.442322400604426</c:v>
                </c:pt>
                <c:pt idx="24">
                  <c:v>2.7910050713420707</c:v>
                </c:pt>
                <c:pt idx="25">
                  <c:v>0.53077706422822768</c:v>
                </c:pt>
                <c:pt idx="26">
                  <c:v>-0.73055604400445895</c:v>
                </c:pt>
                <c:pt idx="27">
                  <c:v>-2.0565181553691394</c:v>
                </c:pt>
                <c:pt idx="28">
                  <c:v>-1.0166482483146886</c:v>
                </c:pt>
                <c:pt idx="29">
                  <c:v>1.3510771500522021</c:v>
                </c:pt>
                <c:pt idx="30">
                  <c:v>1.6605694663596815</c:v>
                </c:pt>
                <c:pt idx="31">
                  <c:v>4.1112024084781247</c:v>
                </c:pt>
                <c:pt idx="32">
                  <c:v>5.8343038847009909</c:v>
                </c:pt>
                <c:pt idx="33">
                  <c:v>4.897647656236483</c:v>
                </c:pt>
                <c:pt idx="34">
                  <c:v>5.4121255244315947</c:v>
                </c:pt>
                <c:pt idx="35">
                  <c:v>6.3109959617447897</c:v>
                </c:pt>
                <c:pt idx="36">
                  <c:v>4.4424810983890053</c:v>
                </c:pt>
                <c:pt idx="37">
                  <c:v>2.0602601238480314</c:v>
                </c:pt>
                <c:pt idx="38">
                  <c:v>4.2294564216778161</c:v>
                </c:pt>
                <c:pt idx="39">
                  <c:v>0.70856176851975394</c:v>
                </c:pt>
                <c:pt idx="40">
                  <c:v>2.9408097121271544</c:v>
                </c:pt>
                <c:pt idx="41">
                  <c:v>6.5781681825164648</c:v>
                </c:pt>
                <c:pt idx="42">
                  <c:v>7.55411429005391</c:v>
                </c:pt>
                <c:pt idx="43">
                  <c:v>8.1265814912203016</c:v>
                </c:pt>
                <c:pt idx="44">
                  <c:v>9.344356872714199</c:v>
                </c:pt>
                <c:pt idx="45">
                  <c:v>3.3067246484395163</c:v>
                </c:pt>
                <c:pt idx="46">
                  <c:v>2.9559115303278745</c:v>
                </c:pt>
                <c:pt idx="47">
                  <c:v>1.4709234600961429</c:v>
                </c:pt>
                <c:pt idx="48">
                  <c:v>-0.39478031843605055</c:v>
                </c:pt>
                <c:pt idx="49">
                  <c:v>-4.7763750797998605E-2</c:v>
                </c:pt>
                <c:pt idx="50">
                  <c:v>1.5896785951383416</c:v>
                </c:pt>
                <c:pt idx="51">
                  <c:v>2.5464546608971625</c:v>
                </c:pt>
                <c:pt idx="52">
                  <c:v>1.461826237028363</c:v>
                </c:pt>
                <c:pt idx="53">
                  <c:v>0.67801110466962411</c:v>
                </c:pt>
                <c:pt idx="54">
                  <c:v>-0.41597659183953689</c:v>
                </c:pt>
                <c:pt idx="55">
                  <c:v>-1.4050135548585001</c:v>
                </c:pt>
                <c:pt idx="56">
                  <c:v>-1.3948304572641619</c:v>
                </c:pt>
                <c:pt idx="57">
                  <c:v>-0.73508251222483589</c:v>
                </c:pt>
                <c:pt idx="58">
                  <c:v>0.60001299898977833</c:v>
                </c:pt>
                <c:pt idx="59">
                  <c:v>-2.5108260807907476</c:v>
                </c:pt>
                <c:pt idx="60">
                  <c:v>-4.177922459436255</c:v>
                </c:pt>
                <c:pt idx="61">
                  <c:v>-2.9925677568167486</c:v>
                </c:pt>
                <c:pt idx="62">
                  <c:v>-0.64072904501891514</c:v>
                </c:pt>
                <c:pt idx="63">
                  <c:v>-1.18087418468775</c:v>
                </c:pt>
                <c:pt idx="64">
                  <c:v>-2.3027747334863071</c:v>
                </c:pt>
                <c:pt idx="65">
                  <c:v>0.84819973085777733</c:v>
                </c:pt>
                <c:pt idx="66">
                  <c:v>-0.70697074318116837</c:v>
                </c:pt>
                <c:pt idx="67">
                  <c:v>3.5454520831142884</c:v>
                </c:pt>
                <c:pt idx="68">
                  <c:v>4.345102415639718</c:v>
                </c:pt>
                <c:pt idx="69">
                  <c:v>4.5698734449944274</c:v>
                </c:pt>
                <c:pt idx="70">
                  <c:v>3.3242128748961681</c:v>
                </c:pt>
                <c:pt idx="71">
                  <c:v>4.5762479883861769</c:v>
                </c:pt>
                <c:pt idx="72">
                  <c:v>2.9911738599908837</c:v>
                </c:pt>
                <c:pt idx="73">
                  <c:v>3.5750384052735282</c:v>
                </c:pt>
                <c:pt idx="74">
                  <c:v>4.8806184873647567</c:v>
                </c:pt>
                <c:pt idx="75">
                  <c:v>8.4638510221053682</c:v>
                </c:pt>
                <c:pt idx="76">
                  <c:v>15.287971407719859</c:v>
                </c:pt>
                <c:pt idx="77">
                  <c:v>12.445372459122511</c:v>
                </c:pt>
                <c:pt idx="78">
                  <c:v>9.8959852024854342</c:v>
                </c:pt>
                <c:pt idx="79">
                  <c:v>9.9777786555701979</c:v>
                </c:pt>
                <c:pt idx="80">
                  <c:v>11.028446471800663</c:v>
                </c:pt>
                <c:pt idx="81">
                  <c:v>12.322813654837967</c:v>
                </c:pt>
                <c:pt idx="82">
                  <c:v>13.167185427280906</c:v>
                </c:pt>
                <c:pt idx="83">
                  <c:v>13.029271677219887</c:v>
                </c:pt>
                <c:pt idx="84">
                  <c:v>12.957499923509907</c:v>
                </c:pt>
                <c:pt idx="85">
                  <c:v>11.8497047587084</c:v>
                </c:pt>
                <c:pt idx="86">
                  <c:v>11.915564300060815</c:v>
                </c:pt>
                <c:pt idx="87">
                  <c:v>11.567267056851525</c:v>
                </c:pt>
                <c:pt idx="88">
                  <c:v>10.063772421564099</c:v>
                </c:pt>
                <c:pt idx="89">
                  <c:v>11.373569279742696</c:v>
                </c:pt>
                <c:pt idx="90">
                  <c:v>11.135919956534634</c:v>
                </c:pt>
                <c:pt idx="91">
                  <c:v>11.369778475108902</c:v>
                </c:pt>
                <c:pt idx="92">
                  <c:v>12.459124103023109</c:v>
                </c:pt>
                <c:pt idx="93">
                  <c:v>12.208808202636959</c:v>
                </c:pt>
                <c:pt idx="94">
                  <c:v>14.985741881511004</c:v>
                </c:pt>
                <c:pt idx="95">
                  <c:v>12.972327692138339</c:v>
                </c:pt>
                <c:pt idx="96">
                  <c:v>9.1828791736789981</c:v>
                </c:pt>
                <c:pt idx="97">
                  <c:v>9.2465057978041116</c:v>
                </c:pt>
                <c:pt idx="98">
                  <c:v>8.512933905484779</c:v>
                </c:pt>
                <c:pt idx="99">
                  <c:v>5.7024487476235937</c:v>
                </c:pt>
                <c:pt idx="100">
                  <c:v>5.2299533086074055</c:v>
                </c:pt>
                <c:pt idx="101">
                  <c:v>7.7679485544257005</c:v>
                </c:pt>
                <c:pt idx="102">
                  <c:v>10.74436683801925</c:v>
                </c:pt>
                <c:pt idx="103">
                  <c:v>10.999825155252756</c:v>
                </c:pt>
                <c:pt idx="104">
                  <c:v>10.70935961603708</c:v>
                </c:pt>
                <c:pt idx="105">
                  <c:v>12.312015999439334</c:v>
                </c:pt>
                <c:pt idx="106">
                  <c:v>8.3924320642741552</c:v>
                </c:pt>
                <c:pt idx="107">
                  <c:v>6.9184479679563688</c:v>
                </c:pt>
                <c:pt idx="108">
                  <c:v>7.6420373386427904</c:v>
                </c:pt>
                <c:pt idx="109">
                  <c:v>9.8592400026858762</c:v>
                </c:pt>
                <c:pt idx="110">
                  <c:v>9.6300404422165968</c:v>
                </c:pt>
                <c:pt idx="111">
                  <c:v>8.7084397784440561</c:v>
                </c:pt>
                <c:pt idx="112">
                  <c:v>9.2074400370752052</c:v>
                </c:pt>
                <c:pt idx="113">
                  <c:v>11.444873351721723</c:v>
                </c:pt>
                <c:pt idx="114">
                  <c:v>11.242989984626604</c:v>
                </c:pt>
                <c:pt idx="115">
                  <c:v>13.637692782399744</c:v>
                </c:pt>
                <c:pt idx="116">
                  <c:v>11.473988611362362</c:v>
                </c:pt>
                <c:pt idx="117">
                  <c:v>11.656723563918863</c:v>
                </c:pt>
                <c:pt idx="118">
                  <c:v>12.092640116146843</c:v>
                </c:pt>
                <c:pt idx="119">
                  <c:v>13.84422601460677</c:v>
                </c:pt>
                <c:pt idx="120">
                  <c:v>14.56244697333881</c:v>
                </c:pt>
                <c:pt idx="121">
                  <c:v>17.578072177562802</c:v>
                </c:pt>
                <c:pt idx="122">
                  <c:v>16.283889415662131</c:v>
                </c:pt>
                <c:pt idx="123">
                  <c:v>16.428376595908468</c:v>
                </c:pt>
                <c:pt idx="124">
                  <c:v>15.905163466102081</c:v>
                </c:pt>
                <c:pt idx="125">
                  <c:v>10.976022167630884</c:v>
                </c:pt>
                <c:pt idx="126">
                  <c:v>10.527795005167544</c:v>
                </c:pt>
                <c:pt idx="127">
                  <c:v>11.406765469477747</c:v>
                </c:pt>
                <c:pt idx="128">
                  <c:v>8.8753180977332047</c:v>
                </c:pt>
                <c:pt idx="129">
                  <c:v>7.4945467062204418</c:v>
                </c:pt>
                <c:pt idx="130">
                  <c:v>7.6068402972675777</c:v>
                </c:pt>
                <c:pt idx="131">
                  <c:v>7.1141554003294729</c:v>
                </c:pt>
                <c:pt idx="132">
                  <c:v>8.3417822502906684</c:v>
                </c:pt>
                <c:pt idx="133">
                  <c:v>10.310082974799755</c:v>
                </c:pt>
                <c:pt idx="134">
                  <c:v>11.121328137551679</c:v>
                </c:pt>
                <c:pt idx="135">
                  <c:v>12.720988768757538</c:v>
                </c:pt>
                <c:pt idx="136">
                  <c:v>10.619284259362621</c:v>
                </c:pt>
                <c:pt idx="137">
                  <c:v>11.736859742192433</c:v>
                </c:pt>
                <c:pt idx="138">
                  <c:v>8.3616894190100126</c:v>
                </c:pt>
                <c:pt idx="139">
                  <c:v>8.86301200012959</c:v>
                </c:pt>
                <c:pt idx="140">
                  <c:v>14.008212430100205</c:v>
                </c:pt>
                <c:pt idx="141">
                  <c:v>16.852058451594967</c:v>
                </c:pt>
                <c:pt idx="142">
                  <c:v>15.572602035852485</c:v>
                </c:pt>
                <c:pt idx="143">
                  <c:v>14.571689240141263</c:v>
                </c:pt>
                <c:pt idx="144">
                  <c:v>12.952055040620621</c:v>
                </c:pt>
                <c:pt idx="145">
                  <c:v>14.428690939666147</c:v>
                </c:pt>
                <c:pt idx="146">
                  <c:v>18.126978690063492</c:v>
                </c:pt>
                <c:pt idx="147">
                  <c:v>16.031728831690565</c:v>
                </c:pt>
                <c:pt idx="148">
                  <c:v>16.462972469144137</c:v>
                </c:pt>
                <c:pt idx="149">
                  <c:v>16.596558960146172</c:v>
                </c:pt>
                <c:pt idx="150">
                  <c:v>16.457891775069555</c:v>
                </c:pt>
                <c:pt idx="151">
                  <c:v>11.171627619107527</c:v>
                </c:pt>
                <c:pt idx="152">
                  <c:v>12.337870894601313</c:v>
                </c:pt>
                <c:pt idx="153">
                  <c:v>15.302459949514757</c:v>
                </c:pt>
                <c:pt idx="154">
                  <c:v>17.792458209475736</c:v>
                </c:pt>
                <c:pt idx="155">
                  <c:v>16.053360903676339</c:v>
                </c:pt>
                <c:pt idx="156">
                  <c:v>15.507909846582544</c:v>
                </c:pt>
                <c:pt idx="157">
                  <c:v>13.403818259429343</c:v>
                </c:pt>
                <c:pt idx="158">
                  <c:v>12.880105895854907</c:v>
                </c:pt>
                <c:pt idx="159">
                  <c:v>11.492644008834322</c:v>
                </c:pt>
                <c:pt idx="160">
                  <c:v>12.606993679607024</c:v>
                </c:pt>
                <c:pt idx="161">
                  <c:v>14.614395825390769</c:v>
                </c:pt>
                <c:pt idx="162">
                  <c:v>14.758303140703445</c:v>
                </c:pt>
                <c:pt idx="163">
                  <c:v>11.685115792083151</c:v>
                </c:pt>
                <c:pt idx="164">
                  <c:v>12.697724913841183</c:v>
                </c:pt>
                <c:pt idx="165">
                  <c:v>13.536951577732216</c:v>
                </c:pt>
                <c:pt idx="166">
                  <c:v>15.615236725493693</c:v>
                </c:pt>
                <c:pt idx="167">
                  <c:v>16.769556374297789</c:v>
                </c:pt>
                <c:pt idx="168">
                  <c:v>16.512682358602156</c:v>
                </c:pt>
                <c:pt idx="169">
                  <c:v>16.448732758315959</c:v>
                </c:pt>
                <c:pt idx="170">
                  <c:v>16.523519894408327</c:v>
                </c:pt>
                <c:pt idx="171">
                  <c:v>16.496784593076509</c:v>
                </c:pt>
                <c:pt idx="172">
                  <c:v>16.497687721060355</c:v>
                </c:pt>
                <c:pt idx="173">
                  <c:v>16.501692040623738</c:v>
                </c:pt>
                <c:pt idx="174">
                  <c:v>16.499539359511406</c:v>
                </c:pt>
                <c:pt idx="175">
                  <c:v>16.499948313473674</c:v>
                </c:pt>
                <c:pt idx="176">
                  <c:v>16.500102616677928</c:v>
                </c:pt>
                <c:pt idx="177">
                  <c:v>16.499957306082091</c:v>
                </c:pt>
                <c:pt idx="178">
                  <c:v>16.500004244179301</c:v>
                </c:pt>
                <c:pt idx="179">
                  <c:v>16.500004993563337</c:v>
                </c:pt>
                <c:pt idx="180">
                  <c:v>16.499996795855118</c:v>
                </c:pt>
                <c:pt idx="181">
                  <c:v>16.500000769811887</c:v>
                </c:pt>
                <c:pt idx="182">
                  <c:v>16.500000149118204</c:v>
                </c:pt>
                <c:pt idx="183">
                  <c:v>16.499999797138916</c:v>
                </c:pt>
                <c:pt idx="184">
                  <c:v>16.500000076577507</c:v>
                </c:pt>
                <c:pt idx="185">
                  <c:v>16.499999995521428</c:v>
                </c:pt>
                <c:pt idx="186">
                  <c:v>16.499999989476368</c:v>
                </c:pt>
                <c:pt idx="187">
                  <c:v>16.333333339341575</c:v>
                </c:pt>
                <c:pt idx="188">
                  <c:v>14.416666665416486</c:v>
                </c:pt>
                <c:pt idx="189">
                  <c:v>13.402777777401495</c:v>
                </c:pt>
                <c:pt idx="190">
                  <c:v>14.562500000396502</c:v>
                </c:pt>
                <c:pt idx="191">
                  <c:v>17.484953703568166</c:v>
                </c:pt>
                <c:pt idx="192">
                  <c:v>16.330439814816501</c:v>
                </c:pt>
                <c:pt idx="193">
                  <c:v>16.420621141997056</c:v>
                </c:pt>
                <c:pt idx="194">
                  <c:v>16.567949459865389</c:v>
                </c:pt>
                <c:pt idx="195">
                  <c:v>16.479255079734461</c:v>
                </c:pt>
                <c:pt idx="196">
                  <c:v>16.499047550155204</c:v>
                </c:pt>
                <c:pt idx="197">
                  <c:v>16.503933711633319</c:v>
                </c:pt>
                <c:pt idx="198">
                  <c:v>16.498191885824138</c:v>
                </c:pt>
                <c:pt idx="199">
                  <c:v>16.500248438482377</c:v>
                </c:pt>
                <c:pt idx="200">
                  <c:v>16.500177133121454</c:v>
                </c:pt>
                <c:pt idx="201">
                  <c:v>16.499870027025544</c:v>
                </c:pt>
                <c:pt idx="202">
                  <c:v>16.500035464300318</c:v>
                </c:pt>
                <c:pt idx="203">
                  <c:v>16.500003930012248</c:v>
                </c:pt>
                <c:pt idx="204">
                  <c:v>15.166658790943822</c:v>
                </c:pt>
                <c:pt idx="205">
                  <c:v>15.833336616192714</c:v>
                </c:pt>
                <c:pt idx="206">
                  <c:v>17.055555226746343</c:v>
                </c:pt>
                <c:pt idx="207">
                  <c:v>16.333332950594713</c:v>
                </c:pt>
                <c:pt idx="208">
                  <c:v>16.490740986911586</c:v>
                </c:pt>
                <c:pt idx="209">
                  <c:v>16.532407348111754</c:v>
                </c:pt>
                <c:pt idx="210">
                  <c:v>16.485339494792193</c:v>
                </c:pt>
                <c:pt idx="211">
                  <c:v>16.50192902791861</c:v>
                </c:pt>
                <c:pt idx="212">
                  <c:v>16.501478903575329</c:v>
                </c:pt>
                <c:pt idx="213">
                  <c:v>16.498939043559236</c:v>
                </c:pt>
                <c:pt idx="214">
                  <c:v>16.500283994291159</c:v>
                </c:pt>
                <c:pt idx="215">
                  <c:v>16.500034828927884</c:v>
                </c:pt>
                <c:pt idx="216">
                  <c:v>16.499935253154199</c:v>
                </c:pt>
                <c:pt idx="217">
                  <c:v>16.500026568601587</c:v>
                </c:pt>
                <c:pt idx="218">
                  <c:v>15.16666417350684</c:v>
                </c:pt>
                <c:pt idx="219">
                  <c:v>14.499996818479648</c:v>
                </c:pt>
                <c:pt idx="220">
                  <c:v>14.05555756184237</c:v>
                </c:pt>
                <c:pt idx="221">
                  <c:v>14.555555082665544</c:v>
                </c:pt>
                <c:pt idx="222">
                  <c:v>15.712962865026835</c:v>
                </c:pt>
                <c:pt idx="223">
                  <c:v>16.384259387042327</c:v>
                </c:pt>
                <c:pt idx="224">
                  <c:v>16.689043162307698</c:v>
                </c:pt>
                <c:pt idx="225">
                  <c:v>16.424768521005767</c:v>
                </c:pt>
                <c:pt idx="226">
                  <c:v>16.506108545779171</c:v>
                </c:pt>
                <c:pt idx="227">
                  <c:v>15.842817640276124</c:v>
                </c:pt>
                <c:pt idx="228">
                  <c:v>15.327573088898745</c:v>
                </c:pt>
                <c:pt idx="229">
                  <c:v>16.029077182171278</c:v>
                </c:pt>
                <c:pt idx="230">
                  <c:v>16.930865894097909</c:v>
                </c:pt>
                <c:pt idx="231">
                  <c:v>16.363054189255834</c:v>
                </c:pt>
                <c:pt idx="232">
                  <c:v>16.496661923022433</c:v>
                </c:pt>
                <c:pt idx="233">
                  <c:v>16.524493340279481</c:v>
                </c:pt>
                <c:pt idx="234">
                  <c:v>16.488309676023189</c:v>
                </c:pt>
                <c:pt idx="235">
                  <c:v>16.501762938608493</c:v>
                </c:pt>
                <c:pt idx="236">
                  <c:v>16.501066918025224</c:v>
                </c:pt>
                <c:pt idx="237">
                  <c:v>15.66583938455264</c:v>
                </c:pt>
                <c:pt idx="238">
                  <c:v>13.583569154719477</c:v>
                </c:pt>
                <c:pt idx="239">
                  <c:v>13.930575525214824</c:v>
                </c:pt>
                <c:pt idx="240">
                  <c:v>15.437450711606012</c:v>
                </c:pt>
                <c:pt idx="241">
                  <c:v>16.959512056661193</c:v>
                </c:pt>
                <c:pt idx="242">
                  <c:v>16.44733551973507</c:v>
                </c:pt>
                <c:pt idx="243">
                  <c:v>16.449746897355602</c:v>
                </c:pt>
                <c:pt idx="244">
                  <c:v>16.533903964699693</c:v>
                </c:pt>
                <c:pt idx="245">
                  <c:v>16.491423534757555</c:v>
                </c:pt>
                <c:pt idx="246">
                  <c:v>16.498637571837943</c:v>
                </c:pt>
                <c:pt idx="247">
                  <c:v>16.502110624954771</c:v>
                </c:pt>
                <c:pt idx="248">
                  <c:v>16.499171758882959</c:v>
                </c:pt>
                <c:pt idx="249">
                  <c:v>16.50006234973273</c:v>
                </c:pt>
                <c:pt idx="250">
                  <c:v>16.500106865319811</c:v>
                </c:pt>
                <c:pt idx="251">
                  <c:v>16.499936175717973</c:v>
                </c:pt>
                <c:pt idx="252">
                  <c:v>16.500014101254379</c:v>
                </c:pt>
                <c:pt idx="253">
                  <c:v>16.500003586753152</c:v>
                </c:pt>
                <c:pt idx="254">
                  <c:v>16.499995856414365</c:v>
                </c:pt>
                <c:pt idx="255">
                  <c:v>16.50000147400063</c:v>
                </c:pt>
                <c:pt idx="256">
                  <c:v>16.499999953597293</c:v>
                </c:pt>
                <c:pt idx="257">
                  <c:v>16.333333110867912</c:v>
                </c:pt>
                <c:pt idx="258">
                  <c:v>16.250000118966497</c:v>
                </c:pt>
                <c:pt idx="259">
                  <c:v>16.652777755372099</c:v>
                </c:pt>
                <c:pt idx="260">
                  <c:v>13.465277769152866</c:v>
                </c:pt>
                <c:pt idx="261">
                  <c:v>11.158564822861551</c:v>
                </c:pt>
                <c:pt idx="262">
                  <c:v>11.343171293710414</c:v>
                </c:pt>
                <c:pt idx="263">
                  <c:v>12.635320216001203</c:v>
                </c:pt>
                <c:pt idx="264">
                  <c:v>13.125144676380998</c:v>
                </c:pt>
                <c:pt idx="265">
                  <c:v>15.16487429247597</c:v>
                </c:pt>
                <c:pt idx="266">
                  <c:v>15.730038741031851</c:v>
                </c:pt>
                <c:pt idx="267">
                  <c:v>16.940834914071413</c:v>
                </c:pt>
                <c:pt idx="268">
                  <c:v>16.407909419458985</c:v>
                </c:pt>
                <c:pt idx="269">
                  <c:v>16.139239471258609</c:v>
                </c:pt>
                <c:pt idx="270">
                  <c:v>14.862395361127534</c:v>
                </c:pt>
                <c:pt idx="271">
                  <c:v>14.712262407559797</c:v>
                </c:pt>
                <c:pt idx="272">
                  <c:v>12.833469569365512</c:v>
                </c:pt>
                <c:pt idx="273">
                  <c:v>12.131221480723944</c:v>
                </c:pt>
                <c:pt idx="274">
                  <c:v>11.295477664743776</c:v>
                </c:pt>
                <c:pt idx="275">
                  <c:v>13.330390920840788</c:v>
                </c:pt>
                <c:pt idx="276">
                  <c:v>11.452224928788979</c:v>
                </c:pt>
                <c:pt idx="277">
                  <c:v>11.885489048798714</c:v>
                </c:pt>
                <c:pt idx="278">
                  <c:v>11.981884654135813</c:v>
                </c:pt>
                <c:pt idx="279">
                  <c:v>12.194809498132306</c:v>
                </c:pt>
                <c:pt idx="280">
                  <c:v>11.905614475244546</c:v>
                </c:pt>
                <c:pt idx="281">
                  <c:v>13.181391179355677</c:v>
                </c:pt>
                <c:pt idx="282">
                  <c:v>14.425035331114742</c:v>
                </c:pt>
                <c:pt idx="283">
                  <c:v>13.757250471216684</c:v>
                </c:pt>
                <c:pt idx="284">
                  <c:v>16.883868875872537</c:v>
                </c:pt>
                <c:pt idx="285">
                  <c:v>16.265190483527618</c:v>
                </c:pt>
                <c:pt idx="286">
                  <c:v>16.386759945590768</c:v>
                </c:pt>
                <c:pt idx="287">
                  <c:v>15.929088279950017</c:v>
                </c:pt>
                <c:pt idx="288">
                  <c:v>15.470995869093199</c:v>
                </c:pt>
                <c:pt idx="289">
                  <c:v>14.442987352128398</c:v>
                </c:pt>
                <c:pt idx="290">
                  <c:v>13.366673679086935</c:v>
                </c:pt>
                <c:pt idx="291">
                  <c:v>11.076165268435133</c:v>
                </c:pt>
                <c:pt idx="292">
                  <c:v>10.067471752601278</c:v>
                </c:pt>
                <c:pt idx="293">
                  <c:v>13.28690324562684</c:v>
                </c:pt>
                <c:pt idx="294">
                  <c:v>12.845303085086368</c:v>
                </c:pt>
                <c:pt idx="295">
                  <c:v>13.529531249852344</c:v>
                </c:pt>
                <c:pt idx="296">
                  <c:v>12.427683860892769</c:v>
                </c:pt>
                <c:pt idx="297">
                  <c:v>12.864569527911563</c:v>
                </c:pt>
                <c:pt idx="298">
                  <c:v>12.496434592562091</c:v>
                </c:pt>
                <c:pt idx="299">
                  <c:v>14.441021115733696</c:v>
                </c:pt>
                <c:pt idx="300">
                  <c:v>15.196750343372804</c:v>
                </c:pt>
                <c:pt idx="301">
                  <c:v>17.161454642357985</c:v>
                </c:pt>
                <c:pt idx="302">
                  <c:v>16.386480954925538</c:v>
                </c:pt>
                <c:pt idx="303">
                  <c:v>16.446517082144233</c:v>
                </c:pt>
                <c:pt idx="304">
                  <c:v>16.545661299773627</c:v>
                </c:pt>
                <c:pt idx="305">
                  <c:v>16.486083169755815</c:v>
                </c:pt>
                <c:pt idx="306">
                  <c:v>12.499348198493156</c:v>
                </c:pt>
                <c:pt idx="307">
                  <c:v>13.169312039127457</c:v>
                </c:pt>
                <c:pt idx="308">
                  <c:v>15.832119280687412</c:v>
                </c:pt>
                <c:pt idx="309">
                  <c:v>12.889055019801718</c:v>
                </c:pt>
                <c:pt idx="310">
                  <c:v>9.0834526099845725</c:v>
                </c:pt>
                <c:pt idx="311">
                  <c:v>11.143431191707426</c:v>
                </c:pt>
                <c:pt idx="312">
                  <c:v>10.747708969148858</c:v>
                </c:pt>
                <c:pt idx="313">
                  <c:v>13.102240316807666</c:v>
                </c:pt>
                <c:pt idx="314">
                  <c:v>9.4909283467380234</c:v>
                </c:pt>
                <c:pt idx="315">
                  <c:v>7.9041624404963784</c:v>
                </c:pt>
                <c:pt idx="316">
                  <c:v>10.632764055295473</c:v>
                </c:pt>
                <c:pt idx="317">
                  <c:v>7.8662575656028668</c:v>
                </c:pt>
                <c:pt idx="318">
                  <c:v>8.9614105413159884</c:v>
                </c:pt>
                <c:pt idx="319">
                  <c:v>5.5415851350748628</c:v>
                </c:pt>
                <c:pt idx="320">
                  <c:v>5.7356390089099047</c:v>
                </c:pt>
                <c:pt idx="321">
                  <c:v>5.0419163063659056</c:v>
                </c:pt>
                <c:pt idx="322">
                  <c:v>3.8564353453320641</c:v>
                </c:pt>
                <c:pt idx="323">
                  <c:v>3.398129609606316</c:v>
                </c:pt>
                <c:pt idx="324">
                  <c:v>0.15819597097483135</c:v>
                </c:pt>
                <c:pt idx="325">
                  <c:v>0.85454707957819886</c:v>
                </c:pt>
                <c:pt idx="326">
                  <c:v>4.0463604650484282</c:v>
                </c:pt>
                <c:pt idx="327">
                  <c:v>2.334395254212752</c:v>
                </c:pt>
                <c:pt idx="328">
                  <c:v>0.8250756287188854</c:v>
                </c:pt>
                <c:pt idx="329">
                  <c:v>1.531729643271766</c:v>
                </c:pt>
                <c:pt idx="330">
                  <c:v>1.5966225735776363</c:v>
                </c:pt>
                <c:pt idx="331">
                  <c:v>0.61306710599922087</c:v>
                </c:pt>
                <c:pt idx="332">
                  <c:v>1.427362684737449</c:v>
                </c:pt>
                <c:pt idx="333">
                  <c:v>2.0174741399647376</c:v>
                </c:pt>
                <c:pt idx="334">
                  <c:v>1.9200358158947237</c:v>
                </c:pt>
                <c:pt idx="335">
                  <c:v>1.2037364020585153</c:v>
                </c:pt>
                <c:pt idx="336">
                  <c:v>1.5781258296549552</c:v>
                </c:pt>
                <c:pt idx="337">
                  <c:v>5.5103143514961035</c:v>
                </c:pt>
                <c:pt idx="338">
                  <c:v>7.9818218526427893</c:v>
                </c:pt>
                <c:pt idx="339">
                  <c:v>7.4240366817625905</c:v>
                </c:pt>
                <c:pt idx="340">
                  <c:v>6.1243446836782391</c:v>
                </c:pt>
                <c:pt idx="341">
                  <c:v>4.5338215445337839</c:v>
                </c:pt>
                <c:pt idx="342">
                  <c:v>5.0456984471200679</c:v>
                </c:pt>
                <c:pt idx="343">
                  <c:v>4.7215138523510038</c:v>
                </c:pt>
                <c:pt idx="344">
                  <c:v>3.2982933326378214</c:v>
                </c:pt>
                <c:pt idx="345">
                  <c:v>1.3972676916225899</c:v>
                </c:pt>
                <c:pt idx="346">
                  <c:v>0.58498393208240096</c:v>
                </c:pt>
                <c:pt idx="347">
                  <c:v>5.1412967520217023</c:v>
                </c:pt>
                <c:pt idx="348">
                  <c:v>6.8318543019754143</c:v>
                </c:pt>
                <c:pt idx="349">
                  <c:v>5.5605233903420093</c:v>
                </c:pt>
                <c:pt idx="350">
                  <c:v>5.9144292544997601</c:v>
                </c:pt>
                <c:pt idx="351">
                  <c:v>6.2826981410264517</c:v>
                </c:pt>
                <c:pt idx="352">
                  <c:v>1.0395793870701473</c:v>
                </c:pt>
                <c:pt idx="353">
                  <c:v>1.0997606162938505</c:v>
                </c:pt>
                <c:pt idx="354">
                  <c:v>2.6101897940080505</c:v>
                </c:pt>
                <c:pt idx="355">
                  <c:v>2.3449450002803345</c:v>
                </c:pt>
                <c:pt idx="356">
                  <c:v>3.8924958675251595</c:v>
                </c:pt>
                <c:pt idx="357">
                  <c:v>5.3295945661906972</c:v>
                </c:pt>
                <c:pt idx="358">
                  <c:v>5.8531200723171253</c:v>
                </c:pt>
                <c:pt idx="359">
                  <c:v>6.0185075361429892</c:v>
                </c:pt>
                <c:pt idx="360">
                  <c:v>4.6818928865423173</c:v>
                </c:pt>
                <c:pt idx="361">
                  <c:v>1.989302300705009</c:v>
                </c:pt>
                <c:pt idx="362">
                  <c:v>-1.4416332981095588</c:v>
                </c:pt>
                <c:pt idx="363">
                  <c:v>-2.1107337343960557</c:v>
                </c:pt>
                <c:pt idx="364">
                  <c:v>-3.3710275831170473</c:v>
                </c:pt>
                <c:pt idx="365">
                  <c:v>-1.9626972527087982</c:v>
                </c:pt>
                <c:pt idx="366">
                  <c:v>5.0431865568739065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E10-45BE-9A09-7B9DE3026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28280"/>
        <c:axId val="617830576"/>
      </c:scatterChart>
      <c:valAx>
        <c:axId val="617828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30576"/>
        <c:crossesAt val="-5"/>
        <c:crossBetween val="midCat"/>
      </c:valAx>
      <c:valAx>
        <c:axId val="6178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28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Degrés-Jours 2005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'DJ2005'!$J$22</c:f>
              <c:strCache>
                <c:ptCount val="1"/>
                <c:pt idx="0">
                  <c:v>DG 16,5 cal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'DJ2005'!$A$23:$A$389</c:f>
              <c:numCache>
                <c:formatCode>m/d/yyyy</c:formatCode>
                <c:ptCount val="367"/>
                <c:pt idx="0">
                  <c:v>38351</c:v>
                </c:pt>
                <c:pt idx="1">
                  <c:v>38352</c:v>
                </c:pt>
                <c:pt idx="2">
                  <c:v>38353</c:v>
                </c:pt>
                <c:pt idx="3">
                  <c:v>38354</c:v>
                </c:pt>
                <c:pt idx="4">
                  <c:v>38355</c:v>
                </c:pt>
                <c:pt idx="5">
                  <c:v>38356</c:v>
                </c:pt>
                <c:pt idx="6">
                  <c:v>38357</c:v>
                </c:pt>
                <c:pt idx="7">
                  <c:v>38358</c:v>
                </c:pt>
                <c:pt idx="8">
                  <c:v>38359</c:v>
                </c:pt>
                <c:pt idx="9">
                  <c:v>38360</c:v>
                </c:pt>
                <c:pt idx="10">
                  <c:v>38361</c:v>
                </c:pt>
                <c:pt idx="11">
                  <c:v>38362</c:v>
                </c:pt>
                <c:pt idx="12">
                  <c:v>38363</c:v>
                </c:pt>
                <c:pt idx="13">
                  <c:v>38364</c:v>
                </c:pt>
                <c:pt idx="14">
                  <c:v>38365</c:v>
                </c:pt>
                <c:pt idx="15">
                  <c:v>38366</c:v>
                </c:pt>
                <c:pt idx="16">
                  <c:v>38367</c:v>
                </c:pt>
                <c:pt idx="17">
                  <c:v>38368</c:v>
                </c:pt>
                <c:pt idx="18">
                  <c:v>38369</c:v>
                </c:pt>
                <c:pt idx="19">
                  <c:v>38370</c:v>
                </c:pt>
                <c:pt idx="20">
                  <c:v>38371</c:v>
                </c:pt>
                <c:pt idx="21">
                  <c:v>38372</c:v>
                </c:pt>
                <c:pt idx="22">
                  <c:v>38373</c:v>
                </c:pt>
                <c:pt idx="23">
                  <c:v>38374</c:v>
                </c:pt>
                <c:pt idx="24">
                  <c:v>38375</c:v>
                </c:pt>
                <c:pt idx="25">
                  <c:v>38376</c:v>
                </c:pt>
                <c:pt idx="26">
                  <c:v>38377</c:v>
                </c:pt>
                <c:pt idx="27">
                  <c:v>38378</c:v>
                </c:pt>
                <c:pt idx="28">
                  <c:v>38379</c:v>
                </c:pt>
                <c:pt idx="29">
                  <c:v>38380</c:v>
                </c:pt>
                <c:pt idx="30">
                  <c:v>38381</c:v>
                </c:pt>
                <c:pt idx="31">
                  <c:v>38382</c:v>
                </c:pt>
                <c:pt idx="32">
                  <c:v>38383</c:v>
                </c:pt>
                <c:pt idx="33">
                  <c:v>38384</c:v>
                </c:pt>
                <c:pt idx="34">
                  <c:v>38385</c:v>
                </c:pt>
                <c:pt idx="35">
                  <c:v>38386</c:v>
                </c:pt>
                <c:pt idx="36">
                  <c:v>38387</c:v>
                </c:pt>
                <c:pt idx="37">
                  <c:v>38388</c:v>
                </c:pt>
                <c:pt idx="38">
                  <c:v>38389</c:v>
                </c:pt>
                <c:pt idx="39">
                  <c:v>38390</c:v>
                </c:pt>
                <c:pt idx="40">
                  <c:v>38391</c:v>
                </c:pt>
                <c:pt idx="41">
                  <c:v>38392</c:v>
                </c:pt>
                <c:pt idx="42">
                  <c:v>38393</c:v>
                </c:pt>
                <c:pt idx="43">
                  <c:v>38394</c:v>
                </c:pt>
                <c:pt idx="44">
                  <c:v>38395</c:v>
                </c:pt>
                <c:pt idx="45">
                  <c:v>38396</c:v>
                </c:pt>
                <c:pt idx="46">
                  <c:v>38397</c:v>
                </c:pt>
                <c:pt idx="47">
                  <c:v>38398</c:v>
                </c:pt>
                <c:pt idx="48">
                  <c:v>38399</c:v>
                </c:pt>
                <c:pt idx="49">
                  <c:v>38400</c:v>
                </c:pt>
                <c:pt idx="50">
                  <c:v>38401</c:v>
                </c:pt>
                <c:pt idx="51">
                  <c:v>38402</c:v>
                </c:pt>
                <c:pt idx="52">
                  <c:v>38403</c:v>
                </c:pt>
                <c:pt idx="53">
                  <c:v>38404</c:v>
                </c:pt>
                <c:pt idx="54">
                  <c:v>38405</c:v>
                </c:pt>
                <c:pt idx="55">
                  <c:v>38406</c:v>
                </c:pt>
                <c:pt idx="56">
                  <c:v>38407</c:v>
                </c:pt>
                <c:pt idx="57">
                  <c:v>38408</c:v>
                </c:pt>
                <c:pt idx="58">
                  <c:v>38409</c:v>
                </c:pt>
                <c:pt idx="59">
                  <c:v>38410</c:v>
                </c:pt>
                <c:pt idx="60">
                  <c:v>38411</c:v>
                </c:pt>
                <c:pt idx="61">
                  <c:v>38412</c:v>
                </c:pt>
                <c:pt idx="62">
                  <c:v>38413</c:v>
                </c:pt>
                <c:pt idx="63">
                  <c:v>38414</c:v>
                </c:pt>
                <c:pt idx="64">
                  <c:v>38415</c:v>
                </c:pt>
                <c:pt idx="65">
                  <c:v>38416</c:v>
                </c:pt>
                <c:pt idx="66">
                  <c:v>38417</c:v>
                </c:pt>
                <c:pt idx="67">
                  <c:v>38418</c:v>
                </c:pt>
                <c:pt idx="68">
                  <c:v>38419</c:v>
                </c:pt>
                <c:pt idx="69">
                  <c:v>38420</c:v>
                </c:pt>
                <c:pt idx="70">
                  <c:v>38421</c:v>
                </c:pt>
                <c:pt idx="71">
                  <c:v>38422</c:v>
                </c:pt>
                <c:pt idx="72">
                  <c:v>38423</c:v>
                </c:pt>
                <c:pt idx="73">
                  <c:v>38424</c:v>
                </c:pt>
                <c:pt idx="74">
                  <c:v>38425</c:v>
                </c:pt>
                <c:pt idx="75">
                  <c:v>38426</c:v>
                </c:pt>
                <c:pt idx="76">
                  <c:v>38427</c:v>
                </c:pt>
                <c:pt idx="77">
                  <c:v>38428</c:v>
                </c:pt>
                <c:pt idx="78">
                  <c:v>38429</c:v>
                </c:pt>
                <c:pt idx="79">
                  <c:v>38430</c:v>
                </c:pt>
                <c:pt idx="80">
                  <c:v>38431</c:v>
                </c:pt>
                <c:pt idx="81">
                  <c:v>38432</c:v>
                </c:pt>
                <c:pt idx="82">
                  <c:v>38433</c:v>
                </c:pt>
                <c:pt idx="83">
                  <c:v>38434</c:v>
                </c:pt>
                <c:pt idx="84">
                  <c:v>38435</c:v>
                </c:pt>
                <c:pt idx="85">
                  <c:v>38436</c:v>
                </c:pt>
                <c:pt idx="86">
                  <c:v>38437</c:v>
                </c:pt>
                <c:pt idx="87">
                  <c:v>38438</c:v>
                </c:pt>
                <c:pt idx="88">
                  <c:v>38439</c:v>
                </c:pt>
                <c:pt idx="89">
                  <c:v>38440</c:v>
                </c:pt>
                <c:pt idx="90">
                  <c:v>38441</c:v>
                </c:pt>
                <c:pt idx="91">
                  <c:v>38442</c:v>
                </c:pt>
                <c:pt idx="92">
                  <c:v>38443</c:v>
                </c:pt>
                <c:pt idx="93">
                  <c:v>38444</c:v>
                </c:pt>
                <c:pt idx="94">
                  <c:v>38445</c:v>
                </c:pt>
                <c:pt idx="95">
                  <c:v>38446</c:v>
                </c:pt>
                <c:pt idx="96">
                  <c:v>38447</c:v>
                </c:pt>
                <c:pt idx="97">
                  <c:v>38448</c:v>
                </c:pt>
                <c:pt idx="98">
                  <c:v>38449</c:v>
                </c:pt>
                <c:pt idx="99">
                  <c:v>38450</c:v>
                </c:pt>
                <c:pt idx="100">
                  <c:v>38451</c:v>
                </c:pt>
                <c:pt idx="101">
                  <c:v>38452</c:v>
                </c:pt>
                <c:pt idx="102">
                  <c:v>38453</c:v>
                </c:pt>
                <c:pt idx="103">
                  <c:v>38454</c:v>
                </c:pt>
                <c:pt idx="104">
                  <c:v>38455</c:v>
                </c:pt>
                <c:pt idx="105">
                  <c:v>38456</c:v>
                </c:pt>
                <c:pt idx="106">
                  <c:v>38457</c:v>
                </c:pt>
                <c:pt idx="107">
                  <c:v>38458</c:v>
                </c:pt>
                <c:pt idx="108">
                  <c:v>38459</c:v>
                </c:pt>
                <c:pt idx="109">
                  <c:v>38460</c:v>
                </c:pt>
                <c:pt idx="110">
                  <c:v>38461</c:v>
                </c:pt>
                <c:pt idx="111">
                  <c:v>38462</c:v>
                </c:pt>
                <c:pt idx="112">
                  <c:v>38463</c:v>
                </c:pt>
                <c:pt idx="113">
                  <c:v>38464</c:v>
                </c:pt>
                <c:pt idx="114">
                  <c:v>38465</c:v>
                </c:pt>
                <c:pt idx="115">
                  <c:v>38466</c:v>
                </c:pt>
                <c:pt idx="116">
                  <c:v>38467</c:v>
                </c:pt>
                <c:pt idx="117">
                  <c:v>38468</c:v>
                </c:pt>
                <c:pt idx="118">
                  <c:v>38469</c:v>
                </c:pt>
                <c:pt idx="119">
                  <c:v>38470</c:v>
                </c:pt>
                <c:pt idx="120">
                  <c:v>38471</c:v>
                </c:pt>
                <c:pt idx="121">
                  <c:v>38472</c:v>
                </c:pt>
                <c:pt idx="122">
                  <c:v>38473</c:v>
                </c:pt>
                <c:pt idx="123">
                  <c:v>38474</c:v>
                </c:pt>
                <c:pt idx="124">
                  <c:v>38475</c:v>
                </c:pt>
                <c:pt idx="125">
                  <c:v>38476</c:v>
                </c:pt>
                <c:pt idx="126">
                  <c:v>38477</c:v>
                </c:pt>
                <c:pt idx="127">
                  <c:v>38478</c:v>
                </c:pt>
                <c:pt idx="128">
                  <c:v>38479</c:v>
                </c:pt>
                <c:pt idx="129">
                  <c:v>38480</c:v>
                </c:pt>
                <c:pt idx="130">
                  <c:v>38481</c:v>
                </c:pt>
                <c:pt idx="131">
                  <c:v>38482</c:v>
                </c:pt>
                <c:pt idx="132">
                  <c:v>38483</c:v>
                </c:pt>
                <c:pt idx="133">
                  <c:v>38484</c:v>
                </c:pt>
                <c:pt idx="134">
                  <c:v>38485</c:v>
                </c:pt>
                <c:pt idx="135">
                  <c:v>38486</c:v>
                </c:pt>
                <c:pt idx="136">
                  <c:v>38487</c:v>
                </c:pt>
                <c:pt idx="137">
                  <c:v>38488</c:v>
                </c:pt>
                <c:pt idx="138">
                  <c:v>38489</c:v>
                </c:pt>
                <c:pt idx="139">
                  <c:v>38490</c:v>
                </c:pt>
                <c:pt idx="140">
                  <c:v>38491</c:v>
                </c:pt>
                <c:pt idx="141">
                  <c:v>38492</c:v>
                </c:pt>
                <c:pt idx="142">
                  <c:v>38493</c:v>
                </c:pt>
                <c:pt idx="143">
                  <c:v>38494</c:v>
                </c:pt>
                <c:pt idx="144">
                  <c:v>38495</c:v>
                </c:pt>
                <c:pt idx="145">
                  <c:v>38496</c:v>
                </c:pt>
                <c:pt idx="146">
                  <c:v>38497</c:v>
                </c:pt>
                <c:pt idx="147">
                  <c:v>38498</c:v>
                </c:pt>
                <c:pt idx="148">
                  <c:v>38499</c:v>
                </c:pt>
                <c:pt idx="149">
                  <c:v>38500</c:v>
                </c:pt>
                <c:pt idx="150">
                  <c:v>38501</c:v>
                </c:pt>
                <c:pt idx="151">
                  <c:v>38502</c:v>
                </c:pt>
                <c:pt idx="152">
                  <c:v>38503</c:v>
                </c:pt>
                <c:pt idx="153">
                  <c:v>38504</c:v>
                </c:pt>
                <c:pt idx="154">
                  <c:v>38505</c:v>
                </c:pt>
                <c:pt idx="155">
                  <c:v>38506</c:v>
                </c:pt>
                <c:pt idx="156">
                  <c:v>38507</c:v>
                </c:pt>
                <c:pt idx="157">
                  <c:v>38508</c:v>
                </c:pt>
                <c:pt idx="158">
                  <c:v>38509</c:v>
                </c:pt>
                <c:pt idx="159">
                  <c:v>38510</c:v>
                </c:pt>
                <c:pt idx="160">
                  <c:v>38511</c:v>
                </c:pt>
                <c:pt idx="161">
                  <c:v>38512</c:v>
                </c:pt>
                <c:pt idx="162">
                  <c:v>38513</c:v>
                </c:pt>
                <c:pt idx="163">
                  <c:v>38514</c:v>
                </c:pt>
                <c:pt idx="164">
                  <c:v>38515</c:v>
                </c:pt>
                <c:pt idx="165">
                  <c:v>38516</c:v>
                </c:pt>
                <c:pt idx="166">
                  <c:v>38517</c:v>
                </c:pt>
                <c:pt idx="167">
                  <c:v>38518</c:v>
                </c:pt>
                <c:pt idx="168">
                  <c:v>38519</c:v>
                </c:pt>
                <c:pt idx="169">
                  <c:v>38520</c:v>
                </c:pt>
                <c:pt idx="170">
                  <c:v>38521</c:v>
                </c:pt>
                <c:pt idx="171">
                  <c:v>38522</c:v>
                </c:pt>
                <c:pt idx="172">
                  <c:v>38523</c:v>
                </c:pt>
                <c:pt idx="173">
                  <c:v>38524</c:v>
                </c:pt>
                <c:pt idx="174">
                  <c:v>38525</c:v>
                </c:pt>
                <c:pt idx="175">
                  <c:v>38526</c:v>
                </c:pt>
                <c:pt idx="176">
                  <c:v>38527</c:v>
                </c:pt>
                <c:pt idx="177">
                  <c:v>38528</c:v>
                </c:pt>
                <c:pt idx="178">
                  <c:v>38529</c:v>
                </c:pt>
                <c:pt idx="179">
                  <c:v>38530</c:v>
                </c:pt>
                <c:pt idx="180">
                  <c:v>38531</c:v>
                </c:pt>
                <c:pt idx="181">
                  <c:v>38532</c:v>
                </c:pt>
                <c:pt idx="182">
                  <c:v>38533</c:v>
                </c:pt>
                <c:pt idx="183">
                  <c:v>38534</c:v>
                </c:pt>
                <c:pt idx="184">
                  <c:v>38535</c:v>
                </c:pt>
                <c:pt idx="185">
                  <c:v>38536</c:v>
                </c:pt>
                <c:pt idx="186">
                  <c:v>38537</c:v>
                </c:pt>
                <c:pt idx="187">
                  <c:v>38538</c:v>
                </c:pt>
                <c:pt idx="188">
                  <c:v>38539</c:v>
                </c:pt>
                <c:pt idx="189">
                  <c:v>38540</c:v>
                </c:pt>
                <c:pt idx="190">
                  <c:v>38541</c:v>
                </c:pt>
                <c:pt idx="191">
                  <c:v>38542</c:v>
                </c:pt>
                <c:pt idx="192">
                  <c:v>38543</c:v>
                </c:pt>
                <c:pt idx="193">
                  <c:v>38544</c:v>
                </c:pt>
                <c:pt idx="194">
                  <c:v>38545</c:v>
                </c:pt>
                <c:pt idx="195">
                  <c:v>38546</c:v>
                </c:pt>
                <c:pt idx="196">
                  <c:v>38547</c:v>
                </c:pt>
                <c:pt idx="197">
                  <c:v>38548</c:v>
                </c:pt>
                <c:pt idx="198">
                  <c:v>38549</c:v>
                </c:pt>
                <c:pt idx="199">
                  <c:v>38550</c:v>
                </c:pt>
                <c:pt idx="200">
                  <c:v>38551</c:v>
                </c:pt>
                <c:pt idx="201">
                  <c:v>38552</c:v>
                </c:pt>
                <c:pt idx="202">
                  <c:v>38553</c:v>
                </c:pt>
                <c:pt idx="203">
                  <c:v>38554</c:v>
                </c:pt>
                <c:pt idx="204">
                  <c:v>38555</c:v>
                </c:pt>
                <c:pt idx="205">
                  <c:v>38556</c:v>
                </c:pt>
                <c:pt idx="206">
                  <c:v>38557</c:v>
                </c:pt>
                <c:pt idx="207">
                  <c:v>38558</c:v>
                </c:pt>
                <c:pt idx="208">
                  <c:v>38559</c:v>
                </c:pt>
                <c:pt idx="209">
                  <c:v>38560</c:v>
                </c:pt>
                <c:pt idx="210">
                  <c:v>38561</c:v>
                </c:pt>
                <c:pt idx="211">
                  <c:v>38562</c:v>
                </c:pt>
                <c:pt idx="212">
                  <c:v>38563</c:v>
                </c:pt>
                <c:pt idx="213">
                  <c:v>38564</c:v>
                </c:pt>
                <c:pt idx="214">
                  <c:v>38565</c:v>
                </c:pt>
                <c:pt idx="215">
                  <c:v>38566</c:v>
                </c:pt>
                <c:pt idx="216">
                  <c:v>38567</c:v>
                </c:pt>
                <c:pt idx="217">
                  <c:v>38568</c:v>
                </c:pt>
                <c:pt idx="218">
                  <c:v>38569</c:v>
                </c:pt>
                <c:pt idx="219">
                  <c:v>38570</c:v>
                </c:pt>
                <c:pt idx="220">
                  <c:v>38571</c:v>
                </c:pt>
                <c:pt idx="221">
                  <c:v>38572</c:v>
                </c:pt>
                <c:pt idx="222">
                  <c:v>38573</c:v>
                </c:pt>
                <c:pt idx="223">
                  <c:v>38574</c:v>
                </c:pt>
                <c:pt idx="224">
                  <c:v>38575</c:v>
                </c:pt>
                <c:pt idx="225">
                  <c:v>38576</c:v>
                </c:pt>
                <c:pt idx="226">
                  <c:v>38577</c:v>
                </c:pt>
                <c:pt idx="227">
                  <c:v>38578</c:v>
                </c:pt>
                <c:pt idx="228">
                  <c:v>38579</c:v>
                </c:pt>
                <c:pt idx="229">
                  <c:v>38580</c:v>
                </c:pt>
                <c:pt idx="230">
                  <c:v>38581</c:v>
                </c:pt>
                <c:pt idx="231">
                  <c:v>38582</c:v>
                </c:pt>
                <c:pt idx="232">
                  <c:v>38583</c:v>
                </c:pt>
                <c:pt idx="233">
                  <c:v>38584</c:v>
                </c:pt>
                <c:pt idx="234">
                  <c:v>38585</c:v>
                </c:pt>
                <c:pt idx="235">
                  <c:v>38586</c:v>
                </c:pt>
                <c:pt idx="236">
                  <c:v>38587</c:v>
                </c:pt>
                <c:pt idx="237">
                  <c:v>38588</c:v>
                </c:pt>
                <c:pt idx="238">
                  <c:v>38589</c:v>
                </c:pt>
                <c:pt idx="239">
                  <c:v>38590</c:v>
                </c:pt>
                <c:pt idx="240">
                  <c:v>38591</c:v>
                </c:pt>
                <c:pt idx="241">
                  <c:v>38592</c:v>
                </c:pt>
                <c:pt idx="242">
                  <c:v>38593</c:v>
                </c:pt>
                <c:pt idx="243">
                  <c:v>38594</c:v>
                </c:pt>
                <c:pt idx="244">
                  <c:v>38595</c:v>
                </c:pt>
                <c:pt idx="245">
                  <c:v>38596</c:v>
                </c:pt>
                <c:pt idx="246">
                  <c:v>38597</c:v>
                </c:pt>
                <c:pt idx="247">
                  <c:v>38598</c:v>
                </c:pt>
                <c:pt idx="248">
                  <c:v>38599</c:v>
                </c:pt>
                <c:pt idx="249">
                  <c:v>38600</c:v>
                </c:pt>
                <c:pt idx="250">
                  <c:v>38601</c:v>
                </c:pt>
                <c:pt idx="251">
                  <c:v>38602</c:v>
                </c:pt>
                <c:pt idx="252">
                  <c:v>38603</c:v>
                </c:pt>
                <c:pt idx="253">
                  <c:v>38604</c:v>
                </c:pt>
                <c:pt idx="254">
                  <c:v>38605</c:v>
                </c:pt>
                <c:pt idx="255">
                  <c:v>38606</c:v>
                </c:pt>
                <c:pt idx="256">
                  <c:v>38607</c:v>
                </c:pt>
                <c:pt idx="257">
                  <c:v>38608</c:v>
                </c:pt>
                <c:pt idx="258">
                  <c:v>38609</c:v>
                </c:pt>
                <c:pt idx="259">
                  <c:v>38610</c:v>
                </c:pt>
                <c:pt idx="260">
                  <c:v>38611</c:v>
                </c:pt>
                <c:pt idx="261">
                  <c:v>38612</c:v>
                </c:pt>
                <c:pt idx="262">
                  <c:v>38613</c:v>
                </c:pt>
                <c:pt idx="263">
                  <c:v>38614</c:v>
                </c:pt>
                <c:pt idx="264">
                  <c:v>38615</c:v>
                </c:pt>
                <c:pt idx="265">
                  <c:v>38616</c:v>
                </c:pt>
                <c:pt idx="266">
                  <c:v>38617</c:v>
                </c:pt>
                <c:pt idx="267">
                  <c:v>38618</c:v>
                </c:pt>
                <c:pt idx="268">
                  <c:v>38619</c:v>
                </c:pt>
                <c:pt idx="269">
                  <c:v>38620</c:v>
                </c:pt>
                <c:pt idx="270">
                  <c:v>38621</c:v>
                </c:pt>
                <c:pt idx="271">
                  <c:v>38622</c:v>
                </c:pt>
                <c:pt idx="272">
                  <c:v>38623</c:v>
                </c:pt>
                <c:pt idx="273">
                  <c:v>38624</c:v>
                </c:pt>
                <c:pt idx="274">
                  <c:v>38625</c:v>
                </c:pt>
                <c:pt idx="275">
                  <c:v>38626</c:v>
                </c:pt>
                <c:pt idx="276">
                  <c:v>38627</c:v>
                </c:pt>
                <c:pt idx="277">
                  <c:v>38628</c:v>
                </c:pt>
                <c:pt idx="278">
                  <c:v>38629</c:v>
                </c:pt>
                <c:pt idx="279">
                  <c:v>38630</c:v>
                </c:pt>
                <c:pt idx="280">
                  <c:v>38631</c:v>
                </c:pt>
                <c:pt idx="281">
                  <c:v>38632</c:v>
                </c:pt>
                <c:pt idx="282">
                  <c:v>38633</c:v>
                </c:pt>
                <c:pt idx="283">
                  <c:v>38634</c:v>
                </c:pt>
                <c:pt idx="284">
                  <c:v>38635</c:v>
                </c:pt>
                <c:pt idx="285">
                  <c:v>38636</c:v>
                </c:pt>
                <c:pt idx="286">
                  <c:v>38637</c:v>
                </c:pt>
                <c:pt idx="287">
                  <c:v>38638</c:v>
                </c:pt>
                <c:pt idx="288">
                  <c:v>38639</c:v>
                </c:pt>
                <c:pt idx="289">
                  <c:v>38640</c:v>
                </c:pt>
                <c:pt idx="290">
                  <c:v>38641</c:v>
                </c:pt>
                <c:pt idx="291">
                  <c:v>38642</c:v>
                </c:pt>
                <c:pt idx="292">
                  <c:v>38643</c:v>
                </c:pt>
                <c:pt idx="293">
                  <c:v>38644</c:v>
                </c:pt>
                <c:pt idx="294">
                  <c:v>38645</c:v>
                </c:pt>
                <c:pt idx="295">
                  <c:v>38646</c:v>
                </c:pt>
                <c:pt idx="296">
                  <c:v>38647</c:v>
                </c:pt>
                <c:pt idx="297">
                  <c:v>38648</c:v>
                </c:pt>
                <c:pt idx="298">
                  <c:v>38649</c:v>
                </c:pt>
                <c:pt idx="299">
                  <c:v>38650</c:v>
                </c:pt>
                <c:pt idx="300">
                  <c:v>38651</c:v>
                </c:pt>
                <c:pt idx="301">
                  <c:v>38652</c:v>
                </c:pt>
                <c:pt idx="302">
                  <c:v>38653</c:v>
                </c:pt>
                <c:pt idx="303">
                  <c:v>38654</c:v>
                </c:pt>
                <c:pt idx="304">
                  <c:v>38655</c:v>
                </c:pt>
                <c:pt idx="305">
                  <c:v>38656</c:v>
                </c:pt>
                <c:pt idx="306">
                  <c:v>38657</c:v>
                </c:pt>
                <c:pt idx="307">
                  <c:v>38658</c:v>
                </c:pt>
                <c:pt idx="308">
                  <c:v>38659</c:v>
                </c:pt>
                <c:pt idx="309">
                  <c:v>38660</c:v>
                </c:pt>
                <c:pt idx="310">
                  <c:v>38661</c:v>
                </c:pt>
                <c:pt idx="311">
                  <c:v>38662</c:v>
                </c:pt>
                <c:pt idx="312">
                  <c:v>38663</c:v>
                </c:pt>
                <c:pt idx="313">
                  <c:v>38664</c:v>
                </c:pt>
                <c:pt idx="314">
                  <c:v>38665</c:v>
                </c:pt>
                <c:pt idx="315">
                  <c:v>38666</c:v>
                </c:pt>
                <c:pt idx="316">
                  <c:v>38667</c:v>
                </c:pt>
                <c:pt idx="317">
                  <c:v>38668</c:v>
                </c:pt>
                <c:pt idx="318">
                  <c:v>38669</c:v>
                </c:pt>
                <c:pt idx="319">
                  <c:v>38670</c:v>
                </c:pt>
                <c:pt idx="320">
                  <c:v>38671</c:v>
                </c:pt>
                <c:pt idx="321">
                  <c:v>38672</c:v>
                </c:pt>
                <c:pt idx="322">
                  <c:v>38673</c:v>
                </c:pt>
                <c:pt idx="323">
                  <c:v>38674</c:v>
                </c:pt>
                <c:pt idx="324">
                  <c:v>38675</c:v>
                </c:pt>
                <c:pt idx="325">
                  <c:v>38676</c:v>
                </c:pt>
                <c:pt idx="326">
                  <c:v>38677</c:v>
                </c:pt>
                <c:pt idx="327">
                  <c:v>38678</c:v>
                </c:pt>
                <c:pt idx="328">
                  <c:v>38679</c:v>
                </c:pt>
                <c:pt idx="329">
                  <c:v>38680</c:v>
                </c:pt>
                <c:pt idx="330">
                  <c:v>38681</c:v>
                </c:pt>
                <c:pt idx="331">
                  <c:v>38682</c:v>
                </c:pt>
                <c:pt idx="332">
                  <c:v>38683</c:v>
                </c:pt>
                <c:pt idx="333">
                  <c:v>38684</c:v>
                </c:pt>
                <c:pt idx="334">
                  <c:v>38685</c:v>
                </c:pt>
                <c:pt idx="335">
                  <c:v>38686</c:v>
                </c:pt>
                <c:pt idx="336">
                  <c:v>38687</c:v>
                </c:pt>
                <c:pt idx="337">
                  <c:v>38688</c:v>
                </c:pt>
                <c:pt idx="338">
                  <c:v>38689</c:v>
                </c:pt>
                <c:pt idx="339">
                  <c:v>38690</c:v>
                </c:pt>
                <c:pt idx="340">
                  <c:v>38691</c:v>
                </c:pt>
                <c:pt idx="341">
                  <c:v>38692</c:v>
                </c:pt>
                <c:pt idx="342">
                  <c:v>38693</c:v>
                </c:pt>
                <c:pt idx="343">
                  <c:v>38694</c:v>
                </c:pt>
                <c:pt idx="344">
                  <c:v>38695</c:v>
                </c:pt>
                <c:pt idx="345">
                  <c:v>38696</c:v>
                </c:pt>
                <c:pt idx="346">
                  <c:v>38697</c:v>
                </c:pt>
                <c:pt idx="347">
                  <c:v>38698</c:v>
                </c:pt>
                <c:pt idx="348">
                  <c:v>38699</c:v>
                </c:pt>
                <c:pt idx="349">
                  <c:v>38700</c:v>
                </c:pt>
                <c:pt idx="350">
                  <c:v>38701</c:v>
                </c:pt>
                <c:pt idx="351">
                  <c:v>38702</c:v>
                </c:pt>
                <c:pt idx="352">
                  <c:v>38703</c:v>
                </c:pt>
                <c:pt idx="353">
                  <c:v>38704</c:v>
                </c:pt>
                <c:pt idx="354">
                  <c:v>38705</c:v>
                </c:pt>
                <c:pt idx="355">
                  <c:v>38706</c:v>
                </c:pt>
                <c:pt idx="356">
                  <c:v>38707</c:v>
                </c:pt>
                <c:pt idx="357">
                  <c:v>38708</c:v>
                </c:pt>
                <c:pt idx="358">
                  <c:v>38709</c:v>
                </c:pt>
                <c:pt idx="359">
                  <c:v>38710</c:v>
                </c:pt>
                <c:pt idx="360">
                  <c:v>38711</c:v>
                </c:pt>
                <c:pt idx="361">
                  <c:v>38712</c:v>
                </c:pt>
                <c:pt idx="362">
                  <c:v>38713</c:v>
                </c:pt>
                <c:pt idx="363">
                  <c:v>38714</c:v>
                </c:pt>
                <c:pt idx="364">
                  <c:v>38715</c:v>
                </c:pt>
                <c:pt idx="365">
                  <c:v>38716</c:v>
                </c:pt>
                <c:pt idx="366">
                  <c:v>38717</c:v>
                </c:pt>
              </c:numCache>
            </c:numRef>
          </c:cat>
          <c:val>
            <c:numRef>
              <c:f>'DJ2005'!$J$23:$J$389</c:f>
              <c:numCache>
                <c:formatCode>General</c:formatCode>
                <c:ptCount val="367"/>
                <c:pt idx="2" formatCode="0.0">
                  <c:v>8.6</c:v>
                </c:pt>
                <c:pt idx="3" formatCode="0.0">
                  <c:v>10.4</c:v>
                </c:pt>
                <c:pt idx="4" formatCode="0.0">
                  <c:v>11.4</c:v>
                </c:pt>
                <c:pt idx="5" formatCode="0.0">
                  <c:v>11</c:v>
                </c:pt>
                <c:pt idx="6" formatCode="0.0">
                  <c:v>10.4</c:v>
                </c:pt>
                <c:pt idx="7" formatCode="0.0">
                  <c:v>9.6999999999999993</c:v>
                </c:pt>
                <c:pt idx="8" formatCode="0.0">
                  <c:v>7.5</c:v>
                </c:pt>
                <c:pt idx="9" formatCode="0.0">
                  <c:v>7.5999999999999979</c:v>
                </c:pt>
                <c:pt idx="10" formatCode="0.0">
                  <c:v>8.3000000000000007</c:v>
                </c:pt>
                <c:pt idx="11" formatCode="0.0">
                  <c:v>6.9</c:v>
                </c:pt>
                <c:pt idx="12" formatCode="0.0">
                  <c:v>6.8000000000000007</c:v>
                </c:pt>
                <c:pt idx="13" formatCode="0.0">
                  <c:v>8.1999999999999993</c:v>
                </c:pt>
                <c:pt idx="14" formatCode="0.0">
                  <c:v>11.3</c:v>
                </c:pt>
                <c:pt idx="15" formatCode="0.0">
                  <c:v>13.7</c:v>
                </c:pt>
                <c:pt idx="16" formatCode="0.0">
                  <c:v>15</c:v>
                </c:pt>
                <c:pt idx="17" formatCode="0.0">
                  <c:v>14.5</c:v>
                </c:pt>
                <c:pt idx="18" formatCode="0.0">
                  <c:v>12.4</c:v>
                </c:pt>
                <c:pt idx="19" formatCode="0.0">
                  <c:v>12</c:v>
                </c:pt>
                <c:pt idx="20" formatCode="0.0">
                  <c:v>11.8</c:v>
                </c:pt>
                <c:pt idx="21" formatCode="0.0">
                  <c:v>8.9</c:v>
                </c:pt>
                <c:pt idx="22" formatCode="0.0">
                  <c:v>9.6</c:v>
                </c:pt>
                <c:pt idx="23" formatCode="0.0">
                  <c:v>12.3</c:v>
                </c:pt>
                <c:pt idx="24" formatCode="0.0">
                  <c:v>13.5</c:v>
                </c:pt>
                <c:pt idx="25" formatCode="0.0">
                  <c:v>15.1</c:v>
                </c:pt>
                <c:pt idx="26" formatCode="0.0">
                  <c:v>16.5</c:v>
                </c:pt>
                <c:pt idx="27" formatCode="0.0">
                  <c:v>17.899999999999999</c:v>
                </c:pt>
                <c:pt idx="28" formatCode="0.0">
                  <c:v>17.8</c:v>
                </c:pt>
                <c:pt idx="29" formatCode="0.0">
                  <c:v>16.2</c:v>
                </c:pt>
                <c:pt idx="30" formatCode="0.0">
                  <c:v>15.2</c:v>
                </c:pt>
                <c:pt idx="31" formatCode="0.0">
                  <c:v>13.4</c:v>
                </c:pt>
                <c:pt idx="32" formatCode="0.0">
                  <c:v>11.6</c:v>
                </c:pt>
                <c:pt idx="33" formatCode="0.0">
                  <c:v>11.4</c:v>
                </c:pt>
                <c:pt idx="34" formatCode="0.0">
                  <c:v>11.2</c:v>
                </c:pt>
                <c:pt idx="35" formatCode="0.0">
                  <c:v>10.6</c:v>
                </c:pt>
                <c:pt idx="36" formatCode="0.0">
                  <c:v>11.4</c:v>
                </c:pt>
                <c:pt idx="37" formatCode="0.0">
                  <c:v>13.3</c:v>
                </c:pt>
                <c:pt idx="38" formatCode="0.0">
                  <c:v>12.9</c:v>
                </c:pt>
                <c:pt idx="39" formatCode="0.0">
                  <c:v>14.6</c:v>
                </c:pt>
                <c:pt idx="40" formatCode="0.0">
                  <c:v>14.1</c:v>
                </c:pt>
                <c:pt idx="41" formatCode="0.0">
                  <c:v>11.6</c:v>
                </c:pt>
                <c:pt idx="42" formatCode="0.0">
                  <c:v>9.6999999999999993</c:v>
                </c:pt>
                <c:pt idx="43" formatCode="0.0">
                  <c:v>8.6999999999999993</c:v>
                </c:pt>
                <c:pt idx="44" formatCode="0.0">
                  <c:v>7.6999999999999993</c:v>
                </c:pt>
                <c:pt idx="45" formatCode="0.0">
                  <c:v>10.9</c:v>
                </c:pt>
                <c:pt idx="46" formatCode="0.0">
                  <c:v>12.8</c:v>
                </c:pt>
                <c:pt idx="47" formatCode="0.0">
                  <c:v>14.4</c:v>
                </c:pt>
                <c:pt idx="48" formatCode="0.0">
                  <c:v>16</c:v>
                </c:pt>
                <c:pt idx="49" formatCode="0.0">
                  <c:v>16.5</c:v>
                </c:pt>
                <c:pt idx="50" formatCode="0.0">
                  <c:v>15.6</c:v>
                </c:pt>
                <c:pt idx="51" formatCode="0.0">
                  <c:v>14.5</c:v>
                </c:pt>
                <c:pt idx="52" formatCode="0.0">
                  <c:v>14.7</c:v>
                </c:pt>
                <c:pt idx="53" formatCode="0.0">
                  <c:v>15.4</c:v>
                </c:pt>
                <c:pt idx="54" formatCode="0.0">
                  <c:v>16.399999999999999</c:v>
                </c:pt>
                <c:pt idx="55" formatCode="0.0">
                  <c:v>17.399999999999999</c:v>
                </c:pt>
                <c:pt idx="56" formatCode="0.0">
                  <c:v>17.8</c:v>
                </c:pt>
                <c:pt idx="57" formatCode="0.0">
                  <c:v>17.5</c:v>
                </c:pt>
                <c:pt idx="58" formatCode="0.0">
                  <c:v>16.5</c:v>
                </c:pt>
                <c:pt idx="59" formatCode="0.0">
                  <c:v>17.899999999999999</c:v>
                </c:pt>
                <c:pt idx="60" formatCode="0.0">
                  <c:v>19.7</c:v>
                </c:pt>
                <c:pt idx="61" formatCode="0.0">
                  <c:v>19.8</c:v>
                </c:pt>
                <c:pt idx="62" formatCode="0.0">
                  <c:v>18.2</c:v>
                </c:pt>
                <c:pt idx="63" formatCode="0.0">
                  <c:v>17.7</c:v>
                </c:pt>
                <c:pt idx="64" formatCode="0.0">
                  <c:v>18.3</c:v>
                </c:pt>
                <c:pt idx="65" formatCode="0.0">
                  <c:v>16.8</c:v>
                </c:pt>
                <c:pt idx="66" formatCode="0.0">
                  <c:v>16.899999999999999</c:v>
                </c:pt>
                <c:pt idx="67" formatCode="0.0">
                  <c:v>14.5</c:v>
                </c:pt>
                <c:pt idx="68" formatCode="0.0">
                  <c:v>12.9</c:v>
                </c:pt>
                <c:pt idx="69" formatCode="0.0">
                  <c:v>12.1</c:v>
                </c:pt>
                <c:pt idx="70" formatCode="0.0">
                  <c:v>12.7</c:v>
                </c:pt>
                <c:pt idx="71" formatCode="0.0">
                  <c:v>12.3</c:v>
                </c:pt>
                <c:pt idx="72" formatCode="0.0">
                  <c:v>13</c:v>
                </c:pt>
                <c:pt idx="73" formatCode="0.0">
                  <c:v>13</c:v>
                </c:pt>
                <c:pt idx="74" formatCode="0.0">
                  <c:v>12.2</c:v>
                </c:pt>
                <c:pt idx="75" formatCode="0.0">
                  <c:v>9.6</c:v>
                </c:pt>
                <c:pt idx="76" formatCode="0.0">
                  <c:v>4.3000000000000007</c:v>
                </c:pt>
                <c:pt idx="77" formatCode="0.0">
                  <c:v>3.5999999999999996</c:v>
                </c:pt>
                <c:pt idx="78" formatCode="0.0">
                  <c:v>5.3000000000000007</c:v>
                </c:pt>
                <c:pt idx="79" formatCode="0.0">
                  <c:v>6.3000000000000007</c:v>
                </c:pt>
                <c:pt idx="80" formatCode="0.0">
                  <c:v>5.9</c:v>
                </c:pt>
                <c:pt idx="81" formatCode="0.0">
                  <c:v>4.8000000000000007</c:v>
                </c:pt>
                <c:pt idx="82" formatCode="0.0">
                  <c:v>3.8000000000000007</c:v>
                </c:pt>
                <c:pt idx="83" formatCode="0.0">
                  <c:v>3.5</c:v>
                </c:pt>
                <c:pt idx="84" formatCode="0.0">
                  <c:v>3.5</c:v>
                </c:pt>
                <c:pt idx="85" formatCode="0.0">
                  <c:v>4.1999999999999993</c:v>
                </c:pt>
                <c:pt idx="86" formatCode="0.0">
                  <c:v>4.5</c:v>
                </c:pt>
                <c:pt idx="87" formatCode="0.0">
                  <c:v>4.8000000000000007</c:v>
                </c:pt>
                <c:pt idx="88" formatCode="0.0">
                  <c:v>5.8000000000000007</c:v>
                </c:pt>
                <c:pt idx="89" formatCode="0.0">
                  <c:v>5.5</c:v>
                </c:pt>
                <c:pt idx="90" formatCode="0.0">
                  <c:v>5.3999999999999986</c:v>
                </c:pt>
                <c:pt idx="91" formatCode="0.0">
                  <c:v>5.1999999999999993</c:v>
                </c:pt>
                <c:pt idx="92" formatCode="0.0">
                  <c:v>4.5</c:v>
                </c:pt>
                <c:pt idx="93" formatCode="0.0">
                  <c:v>4.3000000000000007</c:v>
                </c:pt>
                <c:pt idx="94" formatCode="0.0">
                  <c:v>2.5999999999999996</c:v>
                </c:pt>
                <c:pt idx="95" formatCode="0.0">
                  <c:v>3</c:v>
                </c:pt>
                <c:pt idx="96" formatCode="0.0">
                  <c:v>5.6000000000000014</c:v>
                </c:pt>
                <c:pt idx="97" formatCode="0.0">
                  <c:v>6.8999999999999986</c:v>
                </c:pt>
                <c:pt idx="98" formatCode="0.0">
                  <c:v>7.6999999999999993</c:v>
                </c:pt>
                <c:pt idx="99" formatCode="0.0">
                  <c:v>9.6</c:v>
                </c:pt>
                <c:pt idx="100" formatCode="0.0">
                  <c:v>10.8</c:v>
                </c:pt>
                <c:pt idx="101" formatCode="0.0">
                  <c:v>9.6999999999999993</c:v>
                </c:pt>
                <c:pt idx="102" formatCode="0.0">
                  <c:v>7.1999999999999993</c:v>
                </c:pt>
                <c:pt idx="103" formatCode="0.0">
                  <c:v>5.9</c:v>
                </c:pt>
                <c:pt idx="104" formatCode="0.0">
                  <c:v>5.6999999999999993</c:v>
                </c:pt>
                <c:pt idx="105" formatCode="0.0">
                  <c:v>4.8000000000000007</c:v>
                </c:pt>
                <c:pt idx="106" formatCode="0.0">
                  <c:v>6.6999999999999993</c:v>
                </c:pt>
                <c:pt idx="107" formatCode="0.0">
                  <c:v>8.6</c:v>
                </c:pt>
                <c:pt idx="108" formatCode="0.0">
                  <c:v>9</c:v>
                </c:pt>
                <c:pt idx="109" formatCode="0.0">
                  <c:v>7.6</c:v>
                </c:pt>
                <c:pt idx="110" formatCode="0.0">
                  <c:v>7</c:v>
                </c:pt>
                <c:pt idx="111" formatCode="0.0">
                  <c:v>7.4</c:v>
                </c:pt>
                <c:pt idx="112" formatCode="0.0">
                  <c:v>7.4000000000000021</c:v>
                </c:pt>
                <c:pt idx="113" formatCode="0.0">
                  <c:v>6</c:v>
                </c:pt>
                <c:pt idx="114" formatCode="0.0">
                  <c:v>5.4</c:v>
                </c:pt>
                <c:pt idx="115" formatCode="0.0">
                  <c:v>3.8000000000000007</c:v>
                </c:pt>
                <c:pt idx="116" formatCode="0.0">
                  <c:v>4.4000000000000021</c:v>
                </c:pt>
                <c:pt idx="117" formatCode="0.0">
                  <c:v>4.6999999999999993</c:v>
                </c:pt>
                <c:pt idx="118" formatCode="0.0">
                  <c:v>4.6000000000000014</c:v>
                </c:pt>
                <c:pt idx="119" formatCode="0.0">
                  <c:v>3.3999999999999986</c:v>
                </c:pt>
                <c:pt idx="120" formatCode="0.0">
                  <c:v>2.4000000000000004</c:v>
                </c:pt>
                <c:pt idx="121" formatCode="0.0">
                  <c:v>0.19999999999999929</c:v>
                </c:pt>
                <c:pt idx="122" formatCode="0.0">
                  <c:v>0</c:v>
                </c:pt>
                <c:pt idx="123" formatCode="0.0">
                  <c:v>0</c:v>
                </c:pt>
                <c:pt idx="124" formatCode="0.0">
                  <c:v>0.39999999999999858</c:v>
                </c:pt>
                <c:pt idx="125" formatCode="0.0">
                  <c:v>3.5</c:v>
                </c:pt>
                <c:pt idx="126" formatCode="0.0">
                  <c:v>5.3000000000000007</c:v>
                </c:pt>
                <c:pt idx="127" formatCode="0.0">
                  <c:v>5.3999999999999986</c:v>
                </c:pt>
                <c:pt idx="128" formatCode="0.0">
                  <c:v>6.6999999999999993</c:v>
                </c:pt>
                <c:pt idx="129" formatCode="0.0">
                  <c:v>8.1999999999999993</c:v>
                </c:pt>
                <c:pt idx="130" formatCode="0.0">
                  <c:v>8.8000000000000007</c:v>
                </c:pt>
                <c:pt idx="131" formatCode="0.0">
                  <c:v>9.1999999999999993</c:v>
                </c:pt>
                <c:pt idx="132" formatCode="0.0">
                  <c:v>8.6</c:v>
                </c:pt>
                <c:pt idx="133" formatCode="0.0">
                  <c:v>7.1</c:v>
                </c:pt>
                <c:pt idx="134" formatCode="0.0">
                  <c:v>5.9</c:v>
                </c:pt>
                <c:pt idx="135" formatCode="0.0">
                  <c:v>4.5</c:v>
                </c:pt>
                <c:pt idx="136" formatCode="0.0">
                  <c:v>5.1999999999999993</c:v>
                </c:pt>
                <c:pt idx="137" formatCode="0.0">
                  <c:v>5</c:v>
                </c:pt>
                <c:pt idx="138" formatCode="0.0">
                  <c:v>6.9</c:v>
                </c:pt>
                <c:pt idx="139" formatCode="0.0">
                  <c:v>7.5</c:v>
                </c:pt>
                <c:pt idx="140" formatCode="0.0">
                  <c:v>4.5999999999999996</c:v>
                </c:pt>
                <c:pt idx="141" formatCode="0.0">
                  <c:v>1.3000000000000007</c:v>
                </c:pt>
                <c:pt idx="142" formatCode="0.0">
                  <c:v>0.69999999999999929</c:v>
                </c:pt>
                <c:pt idx="143" formatCode="0.0">
                  <c:v>1.3999999999999986</c:v>
                </c:pt>
                <c:pt idx="144" formatCode="0.0">
                  <c:v>2.8000000000000007</c:v>
                </c:pt>
                <c:pt idx="145" formatCode="0.0">
                  <c:v>2.5</c:v>
                </c:pt>
                <c:pt idx="146" formatCode="0.0">
                  <c:v>0</c:v>
                </c:pt>
                <c:pt idx="147" formatCode="0.0">
                  <c:v>0</c:v>
                </c:pt>
                <c:pt idx="148" formatCode="0.0">
                  <c:v>0</c:v>
                </c:pt>
                <c:pt idx="149" formatCode="0.0">
                  <c:v>0</c:v>
                </c:pt>
                <c:pt idx="150" formatCode="0.0">
                  <c:v>0</c:v>
                </c:pt>
                <c:pt idx="151" formatCode="0.0">
                  <c:v>3.1999999999999993</c:v>
                </c:pt>
                <c:pt idx="152" formatCode="0.0">
                  <c:v>4.0999999999999996</c:v>
                </c:pt>
                <c:pt idx="153" formatCode="0.0">
                  <c:v>2.5</c:v>
                </c:pt>
                <c:pt idx="154" formatCode="0.0">
                  <c:v>0</c:v>
                </c:pt>
                <c:pt idx="155" formatCode="0.0">
                  <c:v>0</c:v>
                </c:pt>
                <c:pt idx="156" formatCode="0.0">
                  <c:v>0.59999999999999964</c:v>
                </c:pt>
                <c:pt idx="157" formatCode="0.0">
                  <c:v>2.1999999999999993</c:v>
                </c:pt>
                <c:pt idx="158" formatCode="0.0">
                  <c:v>3.1999999999999993</c:v>
                </c:pt>
                <c:pt idx="159" formatCode="0.0">
                  <c:v>4.4000000000000004</c:v>
                </c:pt>
                <c:pt idx="160" formatCode="0.0">
                  <c:v>4.1999999999999993</c:v>
                </c:pt>
                <c:pt idx="161" formatCode="0.0">
                  <c:v>2.8000000000000007</c:v>
                </c:pt>
                <c:pt idx="162" formatCode="0.0">
                  <c:v>2</c:v>
                </c:pt>
                <c:pt idx="163" formatCode="0.0">
                  <c:v>3.5999999999999996</c:v>
                </c:pt>
                <c:pt idx="164" formatCode="0.0">
                  <c:v>3.9000000000000004</c:v>
                </c:pt>
                <c:pt idx="165" formatCode="0.0">
                  <c:v>3.4000000000000004</c:v>
                </c:pt>
                <c:pt idx="166" formatCode="0.0">
                  <c:v>1.8000000000000007</c:v>
                </c:pt>
                <c:pt idx="167" formatCode="0.0">
                  <c:v>0.39999999999999858</c:v>
                </c:pt>
                <c:pt idx="168" formatCode="0.0">
                  <c:v>0</c:v>
                </c:pt>
                <c:pt idx="169" formatCode="0.0">
                  <c:v>0</c:v>
                </c:pt>
                <c:pt idx="170" formatCode="0.0">
                  <c:v>0</c:v>
                </c:pt>
                <c:pt idx="171" formatCode="0.0">
                  <c:v>0</c:v>
                </c:pt>
                <c:pt idx="172" formatCode="0.0">
                  <c:v>0</c:v>
                </c:pt>
                <c:pt idx="173" formatCode="0.0">
                  <c:v>0</c:v>
                </c:pt>
                <c:pt idx="174" formatCode="0.0">
                  <c:v>0</c:v>
                </c:pt>
                <c:pt idx="175" formatCode="0.0">
                  <c:v>0</c:v>
                </c:pt>
                <c:pt idx="176" formatCode="0.0">
                  <c:v>0</c:v>
                </c:pt>
                <c:pt idx="177" formatCode="0.0">
                  <c:v>0</c:v>
                </c:pt>
                <c:pt idx="178" formatCode="0.0">
                  <c:v>0</c:v>
                </c:pt>
                <c:pt idx="179" formatCode="0.0">
                  <c:v>0</c:v>
                </c:pt>
                <c:pt idx="180" formatCode="0.0">
                  <c:v>0</c:v>
                </c:pt>
                <c:pt idx="181" formatCode="0.0">
                  <c:v>0</c:v>
                </c:pt>
                <c:pt idx="182" formatCode="0.0">
                  <c:v>0</c:v>
                </c:pt>
                <c:pt idx="183" formatCode="0.0">
                  <c:v>0</c:v>
                </c:pt>
                <c:pt idx="184" formatCode="0.0">
                  <c:v>0</c:v>
                </c:pt>
                <c:pt idx="185" formatCode="0.0">
                  <c:v>0</c:v>
                </c:pt>
                <c:pt idx="186" formatCode="0.0">
                  <c:v>0</c:v>
                </c:pt>
                <c:pt idx="187" formatCode="0.0">
                  <c:v>0.10000000000000142</c:v>
                </c:pt>
                <c:pt idx="188" formatCode="0.0">
                  <c:v>1.3000000000000007</c:v>
                </c:pt>
                <c:pt idx="189" formatCode="0.0">
                  <c:v>2.5</c:v>
                </c:pt>
                <c:pt idx="190" formatCode="0.0">
                  <c:v>2.3000000000000007</c:v>
                </c:pt>
                <c:pt idx="191" formatCode="0.0">
                  <c:v>0.30000000000000071</c:v>
                </c:pt>
                <c:pt idx="192" formatCode="0.0">
                  <c:v>0</c:v>
                </c:pt>
                <c:pt idx="193" formatCode="0.0">
                  <c:v>0</c:v>
                </c:pt>
                <c:pt idx="194" formatCode="0.0">
                  <c:v>0</c:v>
                </c:pt>
                <c:pt idx="195" formatCode="0.0">
                  <c:v>0</c:v>
                </c:pt>
                <c:pt idx="196" formatCode="0.0">
                  <c:v>0</c:v>
                </c:pt>
                <c:pt idx="197" formatCode="0.0">
                  <c:v>0</c:v>
                </c:pt>
                <c:pt idx="198" formatCode="0.0">
                  <c:v>0</c:v>
                </c:pt>
                <c:pt idx="199" formatCode="0.0">
                  <c:v>0</c:v>
                </c:pt>
                <c:pt idx="200" formatCode="0.0">
                  <c:v>0</c:v>
                </c:pt>
                <c:pt idx="201" formatCode="0.0">
                  <c:v>0</c:v>
                </c:pt>
                <c:pt idx="202" formatCode="0.0">
                  <c:v>0</c:v>
                </c:pt>
                <c:pt idx="203" formatCode="0.0">
                  <c:v>0</c:v>
                </c:pt>
                <c:pt idx="204" formatCode="0.0">
                  <c:v>0.80000000000000071</c:v>
                </c:pt>
                <c:pt idx="205" formatCode="0.0">
                  <c:v>0.80000000000000071</c:v>
                </c:pt>
                <c:pt idx="206" formatCode="0.0">
                  <c:v>0</c:v>
                </c:pt>
                <c:pt idx="207" formatCode="0.0">
                  <c:v>0</c:v>
                </c:pt>
                <c:pt idx="208" formatCode="0.0">
                  <c:v>0</c:v>
                </c:pt>
                <c:pt idx="209" formatCode="0.0">
                  <c:v>0</c:v>
                </c:pt>
                <c:pt idx="210" formatCode="0.0">
                  <c:v>0</c:v>
                </c:pt>
                <c:pt idx="211" formatCode="0.0">
                  <c:v>0</c:v>
                </c:pt>
                <c:pt idx="212" formatCode="0.0">
                  <c:v>0</c:v>
                </c:pt>
                <c:pt idx="213" formatCode="0.0">
                  <c:v>0</c:v>
                </c:pt>
                <c:pt idx="214" formatCode="0.0">
                  <c:v>0</c:v>
                </c:pt>
                <c:pt idx="215" formatCode="0.0">
                  <c:v>0</c:v>
                </c:pt>
                <c:pt idx="216" formatCode="0.0">
                  <c:v>0</c:v>
                </c:pt>
                <c:pt idx="217" formatCode="0.0">
                  <c:v>0</c:v>
                </c:pt>
                <c:pt idx="218" formatCode="0.0">
                  <c:v>0.80000000000000071</c:v>
                </c:pt>
                <c:pt idx="219" formatCode="0.0">
                  <c:v>1.5999999999999979</c:v>
                </c:pt>
                <c:pt idx="220" formatCode="0.0">
                  <c:v>2.1999999999999993</c:v>
                </c:pt>
                <c:pt idx="221" formatCode="0.0">
                  <c:v>2.0999999999999996</c:v>
                </c:pt>
                <c:pt idx="222" formatCode="0.0">
                  <c:v>1.3000000000000007</c:v>
                </c:pt>
                <c:pt idx="223" formatCode="0.0">
                  <c:v>0.5</c:v>
                </c:pt>
                <c:pt idx="224" formatCode="0.0">
                  <c:v>0</c:v>
                </c:pt>
                <c:pt idx="225" formatCode="0.0">
                  <c:v>0</c:v>
                </c:pt>
                <c:pt idx="226" formatCode="0.0">
                  <c:v>0</c:v>
                </c:pt>
                <c:pt idx="227" formatCode="0.0">
                  <c:v>0.39999999999999858</c:v>
                </c:pt>
                <c:pt idx="228" formatCode="0.0">
                  <c:v>0.90000000000000213</c:v>
                </c:pt>
                <c:pt idx="229" formatCode="0.0">
                  <c:v>0.69999999999999929</c:v>
                </c:pt>
                <c:pt idx="230" formatCode="0.0">
                  <c:v>0</c:v>
                </c:pt>
                <c:pt idx="231" formatCode="0.0">
                  <c:v>0</c:v>
                </c:pt>
                <c:pt idx="232" formatCode="0.0">
                  <c:v>0</c:v>
                </c:pt>
                <c:pt idx="233" formatCode="0.0">
                  <c:v>0</c:v>
                </c:pt>
                <c:pt idx="234" formatCode="0.0">
                  <c:v>0</c:v>
                </c:pt>
                <c:pt idx="235" formatCode="0.0">
                  <c:v>0</c:v>
                </c:pt>
                <c:pt idx="236" formatCode="0.0">
                  <c:v>0</c:v>
                </c:pt>
                <c:pt idx="237" formatCode="0.0">
                  <c:v>0.5</c:v>
                </c:pt>
                <c:pt idx="238" formatCode="0.0">
                  <c:v>2</c:v>
                </c:pt>
                <c:pt idx="239" formatCode="0.0">
                  <c:v>2.5</c:v>
                </c:pt>
                <c:pt idx="240" formatCode="0.0">
                  <c:v>1.6999999999999993</c:v>
                </c:pt>
                <c:pt idx="241" formatCode="0.0">
                  <c:v>0.30000000000000071</c:v>
                </c:pt>
                <c:pt idx="242" formatCode="0.0">
                  <c:v>0</c:v>
                </c:pt>
                <c:pt idx="243" formatCode="0.0">
                  <c:v>0</c:v>
                </c:pt>
                <c:pt idx="244" formatCode="0.0">
                  <c:v>0</c:v>
                </c:pt>
                <c:pt idx="245" formatCode="0.0">
                  <c:v>0</c:v>
                </c:pt>
                <c:pt idx="246" formatCode="0.0">
                  <c:v>0</c:v>
                </c:pt>
                <c:pt idx="247" formatCode="0.0">
                  <c:v>0</c:v>
                </c:pt>
                <c:pt idx="248" formatCode="0.0">
                  <c:v>0</c:v>
                </c:pt>
                <c:pt idx="249" formatCode="0.0">
                  <c:v>0</c:v>
                </c:pt>
                <c:pt idx="250" formatCode="0.0">
                  <c:v>0</c:v>
                </c:pt>
                <c:pt idx="251" formatCode="0.0">
                  <c:v>0</c:v>
                </c:pt>
                <c:pt idx="252" formatCode="0.0">
                  <c:v>0</c:v>
                </c:pt>
                <c:pt idx="253" formatCode="0.0">
                  <c:v>0</c:v>
                </c:pt>
                <c:pt idx="254" formatCode="0.0">
                  <c:v>0</c:v>
                </c:pt>
                <c:pt idx="255" formatCode="0.0">
                  <c:v>0</c:v>
                </c:pt>
                <c:pt idx="256" formatCode="0.0">
                  <c:v>0</c:v>
                </c:pt>
                <c:pt idx="257" formatCode="0.0">
                  <c:v>0.10000000000000142</c:v>
                </c:pt>
                <c:pt idx="258" formatCode="0.0">
                  <c:v>0.19999999999999929</c:v>
                </c:pt>
                <c:pt idx="259" formatCode="0.0">
                  <c:v>0</c:v>
                </c:pt>
                <c:pt idx="260" formatCode="0.0">
                  <c:v>1.8000000000000007</c:v>
                </c:pt>
                <c:pt idx="261" formatCode="0.0">
                  <c:v>4.1000000000000014</c:v>
                </c:pt>
                <c:pt idx="262" formatCode="0.0">
                  <c:v>5</c:v>
                </c:pt>
                <c:pt idx="263" formatCode="0.0">
                  <c:v>4.4000000000000004</c:v>
                </c:pt>
                <c:pt idx="264" formatCode="0.0">
                  <c:v>3.6999999999999993</c:v>
                </c:pt>
                <c:pt idx="265" formatCode="0.0">
                  <c:v>2.1999999999999993</c:v>
                </c:pt>
                <c:pt idx="266" formatCode="0.0">
                  <c:v>1.1999999999999993</c:v>
                </c:pt>
                <c:pt idx="267" formatCode="0.0">
                  <c:v>0.10000000000000142</c:v>
                </c:pt>
                <c:pt idx="268" formatCode="0.0">
                  <c:v>0</c:v>
                </c:pt>
                <c:pt idx="269" formatCode="0.0">
                  <c:v>0.19999999999999929</c:v>
                </c:pt>
                <c:pt idx="270" formatCode="0.0">
                  <c:v>1.0999999999999996</c:v>
                </c:pt>
                <c:pt idx="271" formatCode="0.0">
                  <c:v>1.5999999999999979</c:v>
                </c:pt>
                <c:pt idx="272" formatCode="0.0">
                  <c:v>2.9000000000000004</c:v>
                </c:pt>
                <c:pt idx="273" formatCode="0.0">
                  <c:v>3.9000000000000004</c:v>
                </c:pt>
                <c:pt idx="274" formatCode="0.0">
                  <c:v>4.8000000000000007</c:v>
                </c:pt>
                <c:pt idx="275" formatCode="0.0">
                  <c:v>3.9000000000000004</c:v>
                </c:pt>
                <c:pt idx="276" formatCode="0.0">
                  <c:v>4.5</c:v>
                </c:pt>
                <c:pt idx="277" formatCode="0.0">
                  <c:v>4.5999999999999996</c:v>
                </c:pt>
                <c:pt idx="278" formatCode="0.0">
                  <c:v>4.6000000000000014</c:v>
                </c:pt>
                <c:pt idx="279" formatCode="0.0">
                  <c:v>4.4000000000000004</c:v>
                </c:pt>
                <c:pt idx="280" formatCode="0.0">
                  <c:v>4.5</c:v>
                </c:pt>
                <c:pt idx="281" formatCode="0.0">
                  <c:v>3.8000000000000007</c:v>
                </c:pt>
                <c:pt idx="282" formatCode="0.0">
                  <c:v>2.6999999999999993</c:v>
                </c:pt>
                <c:pt idx="283" formatCode="0.0">
                  <c:v>2.5999999999999996</c:v>
                </c:pt>
                <c:pt idx="284" formatCode="0.0">
                  <c:v>0.80000000000000071</c:v>
                </c:pt>
                <c:pt idx="285" formatCode="0.0">
                  <c:v>0.30000000000000071</c:v>
                </c:pt>
                <c:pt idx="286" formatCode="0.0">
                  <c:v>0.10000000000000142</c:v>
                </c:pt>
                <c:pt idx="287" formatCode="0.0">
                  <c:v>0.39999999999999858</c:v>
                </c:pt>
                <c:pt idx="288" formatCode="0.0">
                  <c:v>0.80000000000000071</c:v>
                </c:pt>
                <c:pt idx="289" formatCode="0.0">
                  <c:v>1.6000000000000014</c:v>
                </c:pt>
                <c:pt idx="290" formatCode="0.0">
                  <c:v>2.5999999999999996</c:v>
                </c:pt>
                <c:pt idx="291" formatCode="0.0">
                  <c:v>4.4000000000000004</c:v>
                </c:pt>
                <c:pt idx="292" formatCode="0.0">
                  <c:v>5.8000000000000007</c:v>
                </c:pt>
                <c:pt idx="293" formatCode="0.0">
                  <c:v>4.4000000000000004</c:v>
                </c:pt>
                <c:pt idx="294" formatCode="0.0">
                  <c:v>3.8000000000000007</c:v>
                </c:pt>
                <c:pt idx="295" formatCode="0.0">
                  <c:v>3.1999999999999993</c:v>
                </c:pt>
                <c:pt idx="296" formatCode="0.0">
                  <c:v>3.6999999999999993</c:v>
                </c:pt>
                <c:pt idx="297" formatCode="0.0">
                  <c:v>3.6999999999999993</c:v>
                </c:pt>
                <c:pt idx="298" formatCode="0.0">
                  <c:v>3.8999999999999986</c:v>
                </c:pt>
                <c:pt idx="299" formatCode="0.0">
                  <c:v>2.8000000000000007</c:v>
                </c:pt>
                <c:pt idx="300" formatCode="0.0">
                  <c:v>1.8000000000000007</c:v>
                </c:pt>
                <c:pt idx="301" formatCode="0.0">
                  <c:v>0.19999999999999929</c:v>
                </c:pt>
                <c:pt idx="302" formatCode="0.0">
                  <c:v>0</c:v>
                </c:pt>
                <c:pt idx="303" formatCode="0.0">
                  <c:v>0</c:v>
                </c:pt>
                <c:pt idx="304" formatCode="0.0">
                  <c:v>0</c:v>
                </c:pt>
                <c:pt idx="305" formatCode="0.0">
                  <c:v>0</c:v>
                </c:pt>
                <c:pt idx="306" formatCode="0.0">
                  <c:v>2.4000000000000004</c:v>
                </c:pt>
                <c:pt idx="307" formatCode="0.0">
                  <c:v>3.1999999999999993</c:v>
                </c:pt>
                <c:pt idx="308" formatCode="0.0">
                  <c:v>1.8000000000000007</c:v>
                </c:pt>
                <c:pt idx="309" formatCode="0.0">
                  <c:v>2.6999999999999993</c:v>
                </c:pt>
                <c:pt idx="310" formatCode="0.0">
                  <c:v>5.5999999999999979</c:v>
                </c:pt>
                <c:pt idx="311" formatCode="0.0">
                  <c:v>5.8000000000000007</c:v>
                </c:pt>
                <c:pt idx="312" formatCode="0.0">
                  <c:v>5.8000000000000007</c:v>
                </c:pt>
                <c:pt idx="313" formatCode="0.0">
                  <c:v>4.3000000000000007</c:v>
                </c:pt>
                <c:pt idx="314" formatCode="0.0">
                  <c:v>5.8000000000000007</c:v>
                </c:pt>
                <c:pt idx="315" formatCode="0.0">
                  <c:v>7.6</c:v>
                </c:pt>
                <c:pt idx="316" formatCode="0.0">
                  <c:v>6.8000000000000007</c:v>
                </c:pt>
                <c:pt idx="317" formatCode="0.0">
                  <c:v>7.8000000000000007</c:v>
                </c:pt>
                <c:pt idx="318" formatCode="0.0">
                  <c:v>7.6999999999999993</c:v>
                </c:pt>
                <c:pt idx="319" formatCode="0.0">
                  <c:v>9.6999999999999993</c:v>
                </c:pt>
                <c:pt idx="320" formatCode="0.0">
                  <c:v>10.5</c:v>
                </c:pt>
                <c:pt idx="321" formatCode="0.0">
                  <c:v>11.2</c:v>
                </c:pt>
                <c:pt idx="322" formatCode="0.0">
                  <c:v>12.1</c:v>
                </c:pt>
                <c:pt idx="323" formatCode="0.0">
                  <c:v>12.8</c:v>
                </c:pt>
                <c:pt idx="324" formatCode="0.0">
                  <c:v>15</c:v>
                </c:pt>
                <c:pt idx="325" formatCode="0.0">
                  <c:v>15.6</c:v>
                </c:pt>
                <c:pt idx="326" formatCode="0.0">
                  <c:v>13.8</c:v>
                </c:pt>
                <c:pt idx="327" formatCode="0.0">
                  <c:v>13.8</c:v>
                </c:pt>
                <c:pt idx="328" formatCode="0.0">
                  <c:v>14.9</c:v>
                </c:pt>
                <c:pt idx="329" formatCode="0.0">
                  <c:v>15.1</c:v>
                </c:pt>
                <c:pt idx="330" formatCode="0.0">
                  <c:v>15</c:v>
                </c:pt>
                <c:pt idx="331" formatCode="0.0">
                  <c:v>15.5</c:v>
                </c:pt>
                <c:pt idx="332" formatCode="0.0">
                  <c:v>15.3</c:v>
                </c:pt>
                <c:pt idx="333" formatCode="0.0">
                  <c:v>14.8</c:v>
                </c:pt>
                <c:pt idx="334" formatCode="0.0">
                  <c:v>14.6</c:v>
                </c:pt>
                <c:pt idx="335" formatCode="0.0">
                  <c:v>15</c:v>
                </c:pt>
                <c:pt idx="336" formatCode="0.0">
                  <c:v>15</c:v>
                </c:pt>
                <c:pt idx="337" formatCode="0.0">
                  <c:v>12.6</c:v>
                </c:pt>
                <c:pt idx="338" formatCode="0.0">
                  <c:v>9.9</c:v>
                </c:pt>
                <c:pt idx="339" formatCode="0.0">
                  <c:v>9.1</c:v>
                </c:pt>
                <c:pt idx="340" formatCode="0.0">
                  <c:v>9.8000000000000007</c:v>
                </c:pt>
                <c:pt idx="341" formatCode="0.0">
                  <c:v>11.2</c:v>
                </c:pt>
                <c:pt idx="342" formatCode="0.0">
                  <c:v>11.5</c:v>
                </c:pt>
                <c:pt idx="343" formatCode="0.0">
                  <c:v>11.7</c:v>
                </c:pt>
                <c:pt idx="344" formatCode="0.0">
                  <c:v>12.6</c:v>
                </c:pt>
                <c:pt idx="345" formatCode="0.0">
                  <c:v>14.2</c:v>
                </c:pt>
                <c:pt idx="346" formatCode="0.0">
                  <c:v>15.4</c:v>
                </c:pt>
                <c:pt idx="347" formatCode="0.0">
                  <c:v>13.1</c:v>
                </c:pt>
                <c:pt idx="348" formatCode="0.0">
                  <c:v>10.8</c:v>
                </c:pt>
                <c:pt idx="349" formatCode="0.0">
                  <c:v>10.6</c:v>
                </c:pt>
                <c:pt idx="350" formatCode="0.0">
                  <c:v>10.6</c:v>
                </c:pt>
                <c:pt idx="351" formatCode="0.0">
                  <c:v>10.4</c:v>
                </c:pt>
                <c:pt idx="352" formatCode="0.0">
                  <c:v>13.4</c:v>
                </c:pt>
                <c:pt idx="353" formatCode="0.0">
                  <c:v>14.9</c:v>
                </c:pt>
                <c:pt idx="354" formatCode="0.0">
                  <c:v>14.5</c:v>
                </c:pt>
                <c:pt idx="355" formatCode="0.0">
                  <c:v>14.2</c:v>
                </c:pt>
                <c:pt idx="356" formatCode="0.0">
                  <c:v>13.2</c:v>
                </c:pt>
                <c:pt idx="357" formatCode="0.0">
                  <c:v>11.9</c:v>
                </c:pt>
                <c:pt idx="358" formatCode="0.0">
                  <c:v>11</c:v>
                </c:pt>
                <c:pt idx="359" formatCode="0.0">
                  <c:v>10.6</c:v>
                </c:pt>
                <c:pt idx="360" formatCode="0.0">
                  <c:v>11.3</c:v>
                </c:pt>
                <c:pt idx="361" formatCode="0.0">
                  <c:v>13.3</c:v>
                </c:pt>
                <c:pt idx="362" formatCode="0.0">
                  <c:v>16.3</c:v>
                </c:pt>
                <c:pt idx="363" formatCode="0.0">
                  <c:v>18</c:v>
                </c:pt>
                <c:pt idx="364" formatCode="0.0">
                  <c:v>19.3</c:v>
                </c:pt>
                <c:pt idx="365" formatCode="0.0">
                  <c:v>18.899999999999999</c:v>
                </c:pt>
                <c:pt idx="366" formatCode="0.0">
                  <c:v>14.4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09-4D9D-927D-97A55DC0A334}"/>
            </c:ext>
          </c:extLst>
        </c:ser>
        <c:ser>
          <c:idx val="1"/>
          <c:order val="1"/>
          <c:tx>
            <c:strRef>
              <c:f>'DJ2005'!$L$22</c:f>
              <c:strCache>
                <c:ptCount val="1"/>
                <c:pt idx="0">
                  <c:v>DG15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'DJ2005'!$A$23:$A$389</c:f>
              <c:numCache>
                <c:formatCode>m/d/yyyy</c:formatCode>
                <c:ptCount val="367"/>
                <c:pt idx="0">
                  <c:v>38351</c:v>
                </c:pt>
                <c:pt idx="1">
                  <c:v>38352</c:v>
                </c:pt>
                <c:pt idx="2">
                  <c:v>38353</c:v>
                </c:pt>
                <c:pt idx="3">
                  <c:v>38354</c:v>
                </c:pt>
                <c:pt idx="4">
                  <c:v>38355</c:v>
                </c:pt>
                <c:pt idx="5">
                  <c:v>38356</c:v>
                </c:pt>
                <c:pt idx="6">
                  <c:v>38357</c:v>
                </c:pt>
                <c:pt idx="7">
                  <c:v>38358</c:v>
                </c:pt>
                <c:pt idx="8">
                  <c:v>38359</c:v>
                </c:pt>
                <c:pt idx="9">
                  <c:v>38360</c:v>
                </c:pt>
                <c:pt idx="10">
                  <c:v>38361</c:v>
                </c:pt>
                <c:pt idx="11">
                  <c:v>38362</c:v>
                </c:pt>
                <c:pt idx="12">
                  <c:v>38363</c:v>
                </c:pt>
                <c:pt idx="13">
                  <c:v>38364</c:v>
                </c:pt>
                <c:pt idx="14">
                  <c:v>38365</c:v>
                </c:pt>
                <c:pt idx="15">
                  <c:v>38366</c:v>
                </c:pt>
                <c:pt idx="16">
                  <c:v>38367</c:v>
                </c:pt>
                <c:pt idx="17">
                  <c:v>38368</c:v>
                </c:pt>
                <c:pt idx="18">
                  <c:v>38369</c:v>
                </c:pt>
                <c:pt idx="19">
                  <c:v>38370</c:v>
                </c:pt>
                <c:pt idx="20">
                  <c:v>38371</c:v>
                </c:pt>
                <c:pt idx="21">
                  <c:v>38372</c:v>
                </c:pt>
                <c:pt idx="22">
                  <c:v>38373</c:v>
                </c:pt>
                <c:pt idx="23">
                  <c:v>38374</c:v>
                </c:pt>
                <c:pt idx="24">
                  <c:v>38375</c:v>
                </c:pt>
                <c:pt idx="25">
                  <c:v>38376</c:v>
                </c:pt>
                <c:pt idx="26">
                  <c:v>38377</c:v>
                </c:pt>
                <c:pt idx="27">
                  <c:v>38378</c:v>
                </c:pt>
                <c:pt idx="28">
                  <c:v>38379</c:v>
                </c:pt>
                <c:pt idx="29">
                  <c:v>38380</c:v>
                </c:pt>
                <c:pt idx="30">
                  <c:v>38381</c:v>
                </c:pt>
                <c:pt idx="31">
                  <c:v>38382</c:v>
                </c:pt>
                <c:pt idx="32">
                  <c:v>38383</c:v>
                </c:pt>
                <c:pt idx="33">
                  <c:v>38384</c:v>
                </c:pt>
                <c:pt idx="34">
                  <c:v>38385</c:v>
                </c:pt>
                <c:pt idx="35">
                  <c:v>38386</c:v>
                </c:pt>
                <c:pt idx="36">
                  <c:v>38387</c:v>
                </c:pt>
                <c:pt idx="37">
                  <c:v>38388</c:v>
                </c:pt>
                <c:pt idx="38">
                  <c:v>38389</c:v>
                </c:pt>
                <c:pt idx="39">
                  <c:v>38390</c:v>
                </c:pt>
                <c:pt idx="40">
                  <c:v>38391</c:v>
                </c:pt>
                <c:pt idx="41">
                  <c:v>38392</c:v>
                </c:pt>
                <c:pt idx="42">
                  <c:v>38393</c:v>
                </c:pt>
                <c:pt idx="43">
                  <c:v>38394</c:v>
                </c:pt>
                <c:pt idx="44">
                  <c:v>38395</c:v>
                </c:pt>
                <c:pt idx="45">
                  <c:v>38396</c:v>
                </c:pt>
                <c:pt idx="46">
                  <c:v>38397</c:v>
                </c:pt>
                <c:pt idx="47">
                  <c:v>38398</c:v>
                </c:pt>
                <c:pt idx="48">
                  <c:v>38399</c:v>
                </c:pt>
                <c:pt idx="49">
                  <c:v>38400</c:v>
                </c:pt>
                <c:pt idx="50">
                  <c:v>38401</c:v>
                </c:pt>
                <c:pt idx="51">
                  <c:v>38402</c:v>
                </c:pt>
                <c:pt idx="52">
                  <c:v>38403</c:v>
                </c:pt>
                <c:pt idx="53">
                  <c:v>38404</c:v>
                </c:pt>
                <c:pt idx="54">
                  <c:v>38405</c:v>
                </c:pt>
                <c:pt idx="55">
                  <c:v>38406</c:v>
                </c:pt>
                <c:pt idx="56">
                  <c:v>38407</c:v>
                </c:pt>
                <c:pt idx="57">
                  <c:v>38408</c:v>
                </c:pt>
                <c:pt idx="58">
                  <c:v>38409</c:v>
                </c:pt>
                <c:pt idx="59">
                  <c:v>38410</c:v>
                </c:pt>
                <c:pt idx="60">
                  <c:v>38411</c:v>
                </c:pt>
                <c:pt idx="61">
                  <c:v>38412</c:v>
                </c:pt>
                <c:pt idx="62">
                  <c:v>38413</c:v>
                </c:pt>
                <c:pt idx="63">
                  <c:v>38414</c:v>
                </c:pt>
                <c:pt idx="64">
                  <c:v>38415</c:v>
                </c:pt>
                <c:pt idx="65">
                  <c:v>38416</c:v>
                </c:pt>
                <c:pt idx="66">
                  <c:v>38417</c:v>
                </c:pt>
                <c:pt idx="67">
                  <c:v>38418</c:v>
                </c:pt>
                <c:pt idx="68">
                  <c:v>38419</c:v>
                </c:pt>
                <c:pt idx="69">
                  <c:v>38420</c:v>
                </c:pt>
                <c:pt idx="70">
                  <c:v>38421</c:v>
                </c:pt>
                <c:pt idx="71">
                  <c:v>38422</c:v>
                </c:pt>
                <c:pt idx="72">
                  <c:v>38423</c:v>
                </c:pt>
                <c:pt idx="73">
                  <c:v>38424</c:v>
                </c:pt>
                <c:pt idx="74">
                  <c:v>38425</c:v>
                </c:pt>
                <c:pt idx="75">
                  <c:v>38426</c:v>
                </c:pt>
                <c:pt idx="76">
                  <c:v>38427</c:v>
                </c:pt>
                <c:pt idx="77">
                  <c:v>38428</c:v>
                </c:pt>
                <c:pt idx="78">
                  <c:v>38429</c:v>
                </c:pt>
                <c:pt idx="79">
                  <c:v>38430</c:v>
                </c:pt>
                <c:pt idx="80">
                  <c:v>38431</c:v>
                </c:pt>
                <c:pt idx="81">
                  <c:v>38432</c:v>
                </c:pt>
                <c:pt idx="82">
                  <c:v>38433</c:v>
                </c:pt>
                <c:pt idx="83">
                  <c:v>38434</c:v>
                </c:pt>
                <c:pt idx="84">
                  <c:v>38435</c:v>
                </c:pt>
                <c:pt idx="85">
                  <c:v>38436</c:v>
                </c:pt>
                <c:pt idx="86">
                  <c:v>38437</c:v>
                </c:pt>
                <c:pt idx="87">
                  <c:v>38438</c:v>
                </c:pt>
                <c:pt idx="88">
                  <c:v>38439</c:v>
                </c:pt>
                <c:pt idx="89">
                  <c:v>38440</c:v>
                </c:pt>
                <c:pt idx="90">
                  <c:v>38441</c:v>
                </c:pt>
                <c:pt idx="91">
                  <c:v>38442</c:v>
                </c:pt>
                <c:pt idx="92">
                  <c:v>38443</c:v>
                </c:pt>
                <c:pt idx="93">
                  <c:v>38444</c:v>
                </c:pt>
                <c:pt idx="94">
                  <c:v>38445</c:v>
                </c:pt>
                <c:pt idx="95">
                  <c:v>38446</c:v>
                </c:pt>
                <c:pt idx="96">
                  <c:v>38447</c:v>
                </c:pt>
                <c:pt idx="97">
                  <c:v>38448</c:v>
                </c:pt>
                <c:pt idx="98">
                  <c:v>38449</c:v>
                </c:pt>
                <c:pt idx="99">
                  <c:v>38450</c:v>
                </c:pt>
                <c:pt idx="100">
                  <c:v>38451</c:v>
                </c:pt>
                <c:pt idx="101">
                  <c:v>38452</c:v>
                </c:pt>
                <c:pt idx="102">
                  <c:v>38453</c:v>
                </c:pt>
                <c:pt idx="103">
                  <c:v>38454</c:v>
                </c:pt>
                <c:pt idx="104">
                  <c:v>38455</c:v>
                </c:pt>
                <c:pt idx="105">
                  <c:v>38456</c:v>
                </c:pt>
                <c:pt idx="106">
                  <c:v>38457</c:v>
                </c:pt>
                <c:pt idx="107">
                  <c:v>38458</c:v>
                </c:pt>
                <c:pt idx="108">
                  <c:v>38459</c:v>
                </c:pt>
                <c:pt idx="109">
                  <c:v>38460</c:v>
                </c:pt>
                <c:pt idx="110">
                  <c:v>38461</c:v>
                </c:pt>
                <c:pt idx="111">
                  <c:v>38462</c:v>
                </c:pt>
                <c:pt idx="112">
                  <c:v>38463</c:v>
                </c:pt>
                <c:pt idx="113">
                  <c:v>38464</c:v>
                </c:pt>
                <c:pt idx="114">
                  <c:v>38465</c:v>
                </c:pt>
                <c:pt idx="115">
                  <c:v>38466</c:v>
                </c:pt>
                <c:pt idx="116">
                  <c:v>38467</c:v>
                </c:pt>
                <c:pt idx="117">
                  <c:v>38468</c:v>
                </c:pt>
                <c:pt idx="118">
                  <c:v>38469</c:v>
                </c:pt>
                <c:pt idx="119">
                  <c:v>38470</c:v>
                </c:pt>
                <c:pt idx="120">
                  <c:v>38471</c:v>
                </c:pt>
                <c:pt idx="121">
                  <c:v>38472</c:v>
                </c:pt>
                <c:pt idx="122">
                  <c:v>38473</c:v>
                </c:pt>
                <c:pt idx="123">
                  <c:v>38474</c:v>
                </c:pt>
                <c:pt idx="124">
                  <c:v>38475</c:v>
                </c:pt>
                <c:pt idx="125">
                  <c:v>38476</c:v>
                </c:pt>
                <c:pt idx="126">
                  <c:v>38477</c:v>
                </c:pt>
                <c:pt idx="127">
                  <c:v>38478</c:v>
                </c:pt>
                <c:pt idx="128">
                  <c:v>38479</c:v>
                </c:pt>
                <c:pt idx="129">
                  <c:v>38480</c:v>
                </c:pt>
                <c:pt idx="130">
                  <c:v>38481</c:v>
                </c:pt>
                <c:pt idx="131">
                  <c:v>38482</c:v>
                </c:pt>
                <c:pt idx="132">
                  <c:v>38483</c:v>
                </c:pt>
                <c:pt idx="133">
                  <c:v>38484</c:v>
                </c:pt>
                <c:pt idx="134">
                  <c:v>38485</c:v>
                </c:pt>
                <c:pt idx="135">
                  <c:v>38486</c:v>
                </c:pt>
                <c:pt idx="136">
                  <c:v>38487</c:v>
                </c:pt>
                <c:pt idx="137">
                  <c:v>38488</c:v>
                </c:pt>
                <c:pt idx="138">
                  <c:v>38489</c:v>
                </c:pt>
                <c:pt idx="139">
                  <c:v>38490</c:v>
                </c:pt>
                <c:pt idx="140">
                  <c:v>38491</c:v>
                </c:pt>
                <c:pt idx="141">
                  <c:v>38492</c:v>
                </c:pt>
                <c:pt idx="142">
                  <c:v>38493</c:v>
                </c:pt>
                <c:pt idx="143">
                  <c:v>38494</c:v>
                </c:pt>
                <c:pt idx="144">
                  <c:v>38495</c:v>
                </c:pt>
                <c:pt idx="145">
                  <c:v>38496</c:v>
                </c:pt>
                <c:pt idx="146">
                  <c:v>38497</c:v>
                </c:pt>
                <c:pt idx="147">
                  <c:v>38498</c:v>
                </c:pt>
                <c:pt idx="148">
                  <c:v>38499</c:v>
                </c:pt>
                <c:pt idx="149">
                  <c:v>38500</c:v>
                </c:pt>
                <c:pt idx="150">
                  <c:v>38501</c:v>
                </c:pt>
                <c:pt idx="151">
                  <c:v>38502</c:v>
                </c:pt>
                <c:pt idx="152">
                  <c:v>38503</c:v>
                </c:pt>
                <c:pt idx="153">
                  <c:v>38504</c:v>
                </c:pt>
                <c:pt idx="154">
                  <c:v>38505</c:v>
                </c:pt>
                <c:pt idx="155">
                  <c:v>38506</c:v>
                </c:pt>
                <c:pt idx="156">
                  <c:v>38507</c:v>
                </c:pt>
                <c:pt idx="157">
                  <c:v>38508</c:v>
                </c:pt>
                <c:pt idx="158">
                  <c:v>38509</c:v>
                </c:pt>
                <c:pt idx="159">
                  <c:v>38510</c:v>
                </c:pt>
                <c:pt idx="160">
                  <c:v>38511</c:v>
                </c:pt>
                <c:pt idx="161">
                  <c:v>38512</c:v>
                </c:pt>
                <c:pt idx="162">
                  <c:v>38513</c:v>
                </c:pt>
                <c:pt idx="163">
                  <c:v>38514</c:v>
                </c:pt>
                <c:pt idx="164">
                  <c:v>38515</c:v>
                </c:pt>
                <c:pt idx="165">
                  <c:v>38516</c:v>
                </c:pt>
                <c:pt idx="166">
                  <c:v>38517</c:v>
                </c:pt>
                <c:pt idx="167">
                  <c:v>38518</c:v>
                </c:pt>
                <c:pt idx="168">
                  <c:v>38519</c:v>
                </c:pt>
                <c:pt idx="169">
                  <c:v>38520</c:v>
                </c:pt>
                <c:pt idx="170">
                  <c:v>38521</c:v>
                </c:pt>
                <c:pt idx="171">
                  <c:v>38522</c:v>
                </c:pt>
                <c:pt idx="172">
                  <c:v>38523</c:v>
                </c:pt>
                <c:pt idx="173">
                  <c:v>38524</c:v>
                </c:pt>
                <c:pt idx="174">
                  <c:v>38525</c:v>
                </c:pt>
                <c:pt idx="175">
                  <c:v>38526</c:v>
                </c:pt>
                <c:pt idx="176">
                  <c:v>38527</c:v>
                </c:pt>
                <c:pt idx="177">
                  <c:v>38528</c:v>
                </c:pt>
                <c:pt idx="178">
                  <c:v>38529</c:v>
                </c:pt>
                <c:pt idx="179">
                  <c:v>38530</c:v>
                </c:pt>
                <c:pt idx="180">
                  <c:v>38531</c:v>
                </c:pt>
                <c:pt idx="181">
                  <c:v>38532</c:v>
                </c:pt>
                <c:pt idx="182">
                  <c:v>38533</c:v>
                </c:pt>
                <c:pt idx="183">
                  <c:v>38534</c:v>
                </c:pt>
                <c:pt idx="184">
                  <c:v>38535</c:v>
                </c:pt>
                <c:pt idx="185">
                  <c:v>38536</c:v>
                </c:pt>
                <c:pt idx="186">
                  <c:v>38537</c:v>
                </c:pt>
                <c:pt idx="187">
                  <c:v>38538</c:v>
                </c:pt>
                <c:pt idx="188">
                  <c:v>38539</c:v>
                </c:pt>
                <c:pt idx="189">
                  <c:v>38540</c:v>
                </c:pt>
                <c:pt idx="190">
                  <c:v>38541</c:v>
                </c:pt>
                <c:pt idx="191">
                  <c:v>38542</c:v>
                </c:pt>
                <c:pt idx="192">
                  <c:v>38543</c:v>
                </c:pt>
                <c:pt idx="193">
                  <c:v>38544</c:v>
                </c:pt>
                <c:pt idx="194">
                  <c:v>38545</c:v>
                </c:pt>
                <c:pt idx="195">
                  <c:v>38546</c:v>
                </c:pt>
                <c:pt idx="196">
                  <c:v>38547</c:v>
                </c:pt>
                <c:pt idx="197">
                  <c:v>38548</c:v>
                </c:pt>
                <c:pt idx="198">
                  <c:v>38549</c:v>
                </c:pt>
                <c:pt idx="199">
                  <c:v>38550</c:v>
                </c:pt>
                <c:pt idx="200">
                  <c:v>38551</c:v>
                </c:pt>
                <c:pt idx="201">
                  <c:v>38552</c:v>
                </c:pt>
                <c:pt idx="202">
                  <c:v>38553</c:v>
                </c:pt>
                <c:pt idx="203">
                  <c:v>38554</c:v>
                </c:pt>
                <c:pt idx="204">
                  <c:v>38555</c:v>
                </c:pt>
                <c:pt idx="205">
                  <c:v>38556</c:v>
                </c:pt>
                <c:pt idx="206">
                  <c:v>38557</c:v>
                </c:pt>
                <c:pt idx="207">
                  <c:v>38558</c:v>
                </c:pt>
                <c:pt idx="208">
                  <c:v>38559</c:v>
                </c:pt>
                <c:pt idx="209">
                  <c:v>38560</c:v>
                </c:pt>
                <c:pt idx="210">
                  <c:v>38561</c:v>
                </c:pt>
                <c:pt idx="211">
                  <c:v>38562</c:v>
                </c:pt>
                <c:pt idx="212">
                  <c:v>38563</c:v>
                </c:pt>
                <c:pt idx="213">
                  <c:v>38564</c:v>
                </c:pt>
                <c:pt idx="214">
                  <c:v>38565</c:v>
                </c:pt>
                <c:pt idx="215">
                  <c:v>38566</c:v>
                </c:pt>
                <c:pt idx="216">
                  <c:v>38567</c:v>
                </c:pt>
                <c:pt idx="217">
                  <c:v>38568</c:v>
                </c:pt>
                <c:pt idx="218">
                  <c:v>38569</c:v>
                </c:pt>
                <c:pt idx="219">
                  <c:v>38570</c:v>
                </c:pt>
                <c:pt idx="220">
                  <c:v>38571</c:v>
                </c:pt>
                <c:pt idx="221">
                  <c:v>38572</c:v>
                </c:pt>
                <c:pt idx="222">
                  <c:v>38573</c:v>
                </c:pt>
                <c:pt idx="223">
                  <c:v>38574</c:v>
                </c:pt>
                <c:pt idx="224">
                  <c:v>38575</c:v>
                </c:pt>
                <c:pt idx="225">
                  <c:v>38576</c:v>
                </c:pt>
                <c:pt idx="226">
                  <c:v>38577</c:v>
                </c:pt>
                <c:pt idx="227">
                  <c:v>38578</c:v>
                </c:pt>
                <c:pt idx="228">
                  <c:v>38579</c:v>
                </c:pt>
                <c:pt idx="229">
                  <c:v>38580</c:v>
                </c:pt>
                <c:pt idx="230">
                  <c:v>38581</c:v>
                </c:pt>
                <c:pt idx="231">
                  <c:v>38582</c:v>
                </c:pt>
                <c:pt idx="232">
                  <c:v>38583</c:v>
                </c:pt>
                <c:pt idx="233">
                  <c:v>38584</c:v>
                </c:pt>
                <c:pt idx="234">
                  <c:v>38585</c:v>
                </c:pt>
                <c:pt idx="235">
                  <c:v>38586</c:v>
                </c:pt>
                <c:pt idx="236">
                  <c:v>38587</c:v>
                </c:pt>
                <c:pt idx="237">
                  <c:v>38588</c:v>
                </c:pt>
                <c:pt idx="238">
                  <c:v>38589</c:v>
                </c:pt>
                <c:pt idx="239">
                  <c:v>38590</c:v>
                </c:pt>
                <c:pt idx="240">
                  <c:v>38591</c:v>
                </c:pt>
                <c:pt idx="241">
                  <c:v>38592</c:v>
                </c:pt>
                <c:pt idx="242">
                  <c:v>38593</c:v>
                </c:pt>
                <c:pt idx="243">
                  <c:v>38594</c:v>
                </c:pt>
                <c:pt idx="244">
                  <c:v>38595</c:v>
                </c:pt>
                <c:pt idx="245">
                  <c:v>38596</c:v>
                </c:pt>
                <c:pt idx="246">
                  <c:v>38597</c:v>
                </c:pt>
                <c:pt idx="247">
                  <c:v>38598</c:v>
                </c:pt>
                <c:pt idx="248">
                  <c:v>38599</c:v>
                </c:pt>
                <c:pt idx="249">
                  <c:v>38600</c:v>
                </c:pt>
                <c:pt idx="250">
                  <c:v>38601</c:v>
                </c:pt>
                <c:pt idx="251">
                  <c:v>38602</c:v>
                </c:pt>
                <c:pt idx="252">
                  <c:v>38603</c:v>
                </c:pt>
                <c:pt idx="253">
                  <c:v>38604</c:v>
                </c:pt>
                <c:pt idx="254">
                  <c:v>38605</c:v>
                </c:pt>
                <c:pt idx="255">
                  <c:v>38606</c:v>
                </c:pt>
                <c:pt idx="256">
                  <c:v>38607</c:v>
                </c:pt>
                <c:pt idx="257">
                  <c:v>38608</c:v>
                </c:pt>
                <c:pt idx="258">
                  <c:v>38609</c:v>
                </c:pt>
                <c:pt idx="259">
                  <c:v>38610</c:v>
                </c:pt>
                <c:pt idx="260">
                  <c:v>38611</c:v>
                </c:pt>
                <c:pt idx="261">
                  <c:v>38612</c:v>
                </c:pt>
                <c:pt idx="262">
                  <c:v>38613</c:v>
                </c:pt>
                <c:pt idx="263">
                  <c:v>38614</c:v>
                </c:pt>
                <c:pt idx="264">
                  <c:v>38615</c:v>
                </c:pt>
                <c:pt idx="265">
                  <c:v>38616</c:v>
                </c:pt>
                <c:pt idx="266">
                  <c:v>38617</c:v>
                </c:pt>
                <c:pt idx="267">
                  <c:v>38618</c:v>
                </c:pt>
                <c:pt idx="268">
                  <c:v>38619</c:v>
                </c:pt>
                <c:pt idx="269">
                  <c:v>38620</c:v>
                </c:pt>
                <c:pt idx="270">
                  <c:v>38621</c:v>
                </c:pt>
                <c:pt idx="271">
                  <c:v>38622</c:v>
                </c:pt>
                <c:pt idx="272">
                  <c:v>38623</c:v>
                </c:pt>
                <c:pt idx="273">
                  <c:v>38624</c:v>
                </c:pt>
                <c:pt idx="274">
                  <c:v>38625</c:v>
                </c:pt>
                <c:pt idx="275">
                  <c:v>38626</c:v>
                </c:pt>
                <c:pt idx="276">
                  <c:v>38627</c:v>
                </c:pt>
                <c:pt idx="277">
                  <c:v>38628</c:v>
                </c:pt>
                <c:pt idx="278">
                  <c:v>38629</c:v>
                </c:pt>
                <c:pt idx="279">
                  <c:v>38630</c:v>
                </c:pt>
                <c:pt idx="280">
                  <c:v>38631</c:v>
                </c:pt>
                <c:pt idx="281">
                  <c:v>38632</c:v>
                </c:pt>
                <c:pt idx="282">
                  <c:v>38633</c:v>
                </c:pt>
                <c:pt idx="283">
                  <c:v>38634</c:v>
                </c:pt>
                <c:pt idx="284">
                  <c:v>38635</c:v>
                </c:pt>
                <c:pt idx="285">
                  <c:v>38636</c:v>
                </c:pt>
                <c:pt idx="286">
                  <c:v>38637</c:v>
                </c:pt>
                <c:pt idx="287">
                  <c:v>38638</c:v>
                </c:pt>
                <c:pt idx="288">
                  <c:v>38639</c:v>
                </c:pt>
                <c:pt idx="289">
                  <c:v>38640</c:v>
                </c:pt>
                <c:pt idx="290">
                  <c:v>38641</c:v>
                </c:pt>
                <c:pt idx="291">
                  <c:v>38642</c:v>
                </c:pt>
                <c:pt idx="292">
                  <c:v>38643</c:v>
                </c:pt>
                <c:pt idx="293">
                  <c:v>38644</c:v>
                </c:pt>
                <c:pt idx="294">
                  <c:v>38645</c:v>
                </c:pt>
                <c:pt idx="295">
                  <c:v>38646</c:v>
                </c:pt>
                <c:pt idx="296">
                  <c:v>38647</c:v>
                </c:pt>
                <c:pt idx="297">
                  <c:v>38648</c:v>
                </c:pt>
                <c:pt idx="298">
                  <c:v>38649</c:v>
                </c:pt>
                <c:pt idx="299">
                  <c:v>38650</c:v>
                </c:pt>
                <c:pt idx="300">
                  <c:v>38651</c:v>
                </c:pt>
                <c:pt idx="301">
                  <c:v>38652</c:v>
                </c:pt>
                <c:pt idx="302">
                  <c:v>38653</c:v>
                </c:pt>
                <c:pt idx="303">
                  <c:v>38654</c:v>
                </c:pt>
                <c:pt idx="304">
                  <c:v>38655</c:v>
                </c:pt>
                <c:pt idx="305">
                  <c:v>38656</c:v>
                </c:pt>
                <c:pt idx="306">
                  <c:v>38657</c:v>
                </c:pt>
                <c:pt idx="307">
                  <c:v>38658</c:v>
                </c:pt>
                <c:pt idx="308">
                  <c:v>38659</c:v>
                </c:pt>
                <c:pt idx="309">
                  <c:v>38660</c:v>
                </c:pt>
                <c:pt idx="310">
                  <c:v>38661</c:v>
                </c:pt>
                <c:pt idx="311">
                  <c:v>38662</c:v>
                </c:pt>
                <c:pt idx="312">
                  <c:v>38663</c:v>
                </c:pt>
                <c:pt idx="313">
                  <c:v>38664</c:v>
                </c:pt>
                <c:pt idx="314">
                  <c:v>38665</c:v>
                </c:pt>
                <c:pt idx="315">
                  <c:v>38666</c:v>
                </c:pt>
                <c:pt idx="316">
                  <c:v>38667</c:v>
                </c:pt>
                <c:pt idx="317">
                  <c:v>38668</c:v>
                </c:pt>
                <c:pt idx="318">
                  <c:v>38669</c:v>
                </c:pt>
                <c:pt idx="319">
                  <c:v>38670</c:v>
                </c:pt>
                <c:pt idx="320">
                  <c:v>38671</c:v>
                </c:pt>
                <c:pt idx="321">
                  <c:v>38672</c:v>
                </c:pt>
                <c:pt idx="322">
                  <c:v>38673</c:v>
                </c:pt>
                <c:pt idx="323">
                  <c:v>38674</c:v>
                </c:pt>
                <c:pt idx="324">
                  <c:v>38675</c:v>
                </c:pt>
                <c:pt idx="325">
                  <c:v>38676</c:v>
                </c:pt>
                <c:pt idx="326">
                  <c:v>38677</c:v>
                </c:pt>
                <c:pt idx="327">
                  <c:v>38678</c:v>
                </c:pt>
                <c:pt idx="328">
                  <c:v>38679</c:v>
                </c:pt>
                <c:pt idx="329">
                  <c:v>38680</c:v>
                </c:pt>
                <c:pt idx="330">
                  <c:v>38681</c:v>
                </c:pt>
                <c:pt idx="331">
                  <c:v>38682</c:v>
                </c:pt>
                <c:pt idx="332">
                  <c:v>38683</c:v>
                </c:pt>
                <c:pt idx="333">
                  <c:v>38684</c:v>
                </c:pt>
                <c:pt idx="334">
                  <c:v>38685</c:v>
                </c:pt>
                <c:pt idx="335">
                  <c:v>38686</c:v>
                </c:pt>
                <c:pt idx="336">
                  <c:v>38687</c:v>
                </c:pt>
                <c:pt idx="337">
                  <c:v>38688</c:v>
                </c:pt>
                <c:pt idx="338">
                  <c:v>38689</c:v>
                </c:pt>
                <c:pt idx="339">
                  <c:v>38690</c:v>
                </c:pt>
                <c:pt idx="340">
                  <c:v>38691</c:v>
                </c:pt>
                <c:pt idx="341">
                  <c:v>38692</c:v>
                </c:pt>
                <c:pt idx="342">
                  <c:v>38693</c:v>
                </c:pt>
                <c:pt idx="343">
                  <c:v>38694</c:v>
                </c:pt>
                <c:pt idx="344">
                  <c:v>38695</c:v>
                </c:pt>
                <c:pt idx="345">
                  <c:v>38696</c:v>
                </c:pt>
                <c:pt idx="346">
                  <c:v>38697</c:v>
                </c:pt>
                <c:pt idx="347">
                  <c:v>38698</c:v>
                </c:pt>
                <c:pt idx="348">
                  <c:v>38699</c:v>
                </c:pt>
                <c:pt idx="349">
                  <c:v>38700</c:v>
                </c:pt>
                <c:pt idx="350">
                  <c:v>38701</c:v>
                </c:pt>
                <c:pt idx="351">
                  <c:v>38702</c:v>
                </c:pt>
                <c:pt idx="352">
                  <c:v>38703</c:v>
                </c:pt>
                <c:pt idx="353">
                  <c:v>38704</c:v>
                </c:pt>
                <c:pt idx="354">
                  <c:v>38705</c:v>
                </c:pt>
                <c:pt idx="355">
                  <c:v>38706</c:v>
                </c:pt>
                <c:pt idx="356">
                  <c:v>38707</c:v>
                </c:pt>
                <c:pt idx="357">
                  <c:v>38708</c:v>
                </c:pt>
                <c:pt idx="358">
                  <c:v>38709</c:v>
                </c:pt>
                <c:pt idx="359">
                  <c:v>38710</c:v>
                </c:pt>
                <c:pt idx="360">
                  <c:v>38711</c:v>
                </c:pt>
                <c:pt idx="361">
                  <c:v>38712</c:v>
                </c:pt>
                <c:pt idx="362">
                  <c:v>38713</c:v>
                </c:pt>
                <c:pt idx="363">
                  <c:v>38714</c:v>
                </c:pt>
                <c:pt idx="364">
                  <c:v>38715</c:v>
                </c:pt>
                <c:pt idx="365">
                  <c:v>38716</c:v>
                </c:pt>
                <c:pt idx="366">
                  <c:v>38717</c:v>
                </c:pt>
              </c:numCache>
            </c:numRef>
          </c:cat>
          <c:val>
            <c:numRef>
              <c:f>'DJ2005'!$L$25:$L$389</c:f>
              <c:numCache>
                <c:formatCode>0.0</c:formatCode>
                <c:ptCount val="365"/>
                <c:pt idx="0">
                  <c:v>7.1</c:v>
                </c:pt>
                <c:pt idx="1">
                  <c:v>8.9</c:v>
                </c:pt>
                <c:pt idx="2">
                  <c:v>9.9</c:v>
                </c:pt>
                <c:pt idx="3">
                  <c:v>9.5</c:v>
                </c:pt>
                <c:pt idx="4">
                  <c:v>8.9</c:v>
                </c:pt>
                <c:pt idx="5">
                  <c:v>8.1999999999999993</c:v>
                </c:pt>
                <c:pt idx="6">
                  <c:v>6</c:v>
                </c:pt>
                <c:pt idx="7">
                  <c:v>6.0999999999999979</c:v>
                </c:pt>
                <c:pt idx="8">
                  <c:v>6.8000000000000007</c:v>
                </c:pt>
                <c:pt idx="9">
                  <c:v>5.4</c:v>
                </c:pt>
                <c:pt idx="10">
                  <c:v>5.3000000000000007</c:v>
                </c:pt>
                <c:pt idx="11">
                  <c:v>6.6999999999999993</c:v>
                </c:pt>
                <c:pt idx="12">
                  <c:v>9.8000000000000007</c:v>
                </c:pt>
                <c:pt idx="13">
                  <c:v>12.2</c:v>
                </c:pt>
                <c:pt idx="14">
                  <c:v>13.5</c:v>
                </c:pt>
                <c:pt idx="15">
                  <c:v>13</c:v>
                </c:pt>
                <c:pt idx="16">
                  <c:v>10.9</c:v>
                </c:pt>
                <c:pt idx="17">
                  <c:v>10.5</c:v>
                </c:pt>
                <c:pt idx="18">
                  <c:v>10.3</c:v>
                </c:pt>
                <c:pt idx="19">
                  <c:v>7.4</c:v>
                </c:pt>
                <c:pt idx="20">
                  <c:v>8.1</c:v>
                </c:pt>
                <c:pt idx="21">
                  <c:v>10.8</c:v>
                </c:pt>
                <c:pt idx="22">
                  <c:v>12</c:v>
                </c:pt>
                <c:pt idx="23">
                  <c:v>13.6</c:v>
                </c:pt>
                <c:pt idx="24">
                  <c:v>15</c:v>
                </c:pt>
                <c:pt idx="25">
                  <c:v>16.399999999999999</c:v>
                </c:pt>
                <c:pt idx="26">
                  <c:v>16.3</c:v>
                </c:pt>
                <c:pt idx="27">
                  <c:v>14.7</c:v>
                </c:pt>
                <c:pt idx="28">
                  <c:v>13.7</c:v>
                </c:pt>
                <c:pt idx="29">
                  <c:v>11.9</c:v>
                </c:pt>
                <c:pt idx="30">
                  <c:v>10.1</c:v>
                </c:pt>
                <c:pt idx="31">
                  <c:v>9.9</c:v>
                </c:pt>
                <c:pt idx="32">
                  <c:v>9.6999999999999993</c:v>
                </c:pt>
                <c:pt idx="33">
                  <c:v>9.1</c:v>
                </c:pt>
                <c:pt idx="34">
                  <c:v>9.9</c:v>
                </c:pt>
                <c:pt idx="35">
                  <c:v>11.8</c:v>
                </c:pt>
                <c:pt idx="36">
                  <c:v>11.4</c:v>
                </c:pt>
                <c:pt idx="37">
                  <c:v>13.1</c:v>
                </c:pt>
                <c:pt idx="38">
                  <c:v>12.6</c:v>
                </c:pt>
                <c:pt idx="39">
                  <c:v>10.1</c:v>
                </c:pt>
                <c:pt idx="40">
                  <c:v>8.1999999999999993</c:v>
                </c:pt>
                <c:pt idx="41">
                  <c:v>7.1999999999999993</c:v>
                </c:pt>
                <c:pt idx="42">
                  <c:v>6.1999999999999993</c:v>
                </c:pt>
                <c:pt idx="43">
                  <c:v>9.4</c:v>
                </c:pt>
                <c:pt idx="44">
                  <c:v>11.3</c:v>
                </c:pt>
                <c:pt idx="45">
                  <c:v>12.9</c:v>
                </c:pt>
                <c:pt idx="46">
                  <c:v>14.5</c:v>
                </c:pt>
                <c:pt idx="47">
                  <c:v>15</c:v>
                </c:pt>
                <c:pt idx="48">
                  <c:v>14.1</c:v>
                </c:pt>
                <c:pt idx="49">
                  <c:v>13</c:v>
                </c:pt>
                <c:pt idx="50">
                  <c:v>13.2</c:v>
                </c:pt>
                <c:pt idx="51">
                  <c:v>13.9</c:v>
                </c:pt>
                <c:pt idx="52">
                  <c:v>14.899999999999999</c:v>
                </c:pt>
                <c:pt idx="53">
                  <c:v>15.899999999999999</c:v>
                </c:pt>
                <c:pt idx="54">
                  <c:v>16.3</c:v>
                </c:pt>
                <c:pt idx="55">
                  <c:v>16</c:v>
                </c:pt>
                <c:pt idx="56">
                  <c:v>15</c:v>
                </c:pt>
                <c:pt idx="57">
                  <c:v>16.399999999999999</c:v>
                </c:pt>
                <c:pt idx="58">
                  <c:v>18.2</c:v>
                </c:pt>
                <c:pt idx="59">
                  <c:v>18.3</c:v>
                </c:pt>
                <c:pt idx="60">
                  <c:v>16.7</c:v>
                </c:pt>
                <c:pt idx="61">
                  <c:v>16.2</c:v>
                </c:pt>
                <c:pt idx="62">
                  <c:v>16.8</c:v>
                </c:pt>
                <c:pt idx="63">
                  <c:v>15.3</c:v>
                </c:pt>
                <c:pt idx="64">
                  <c:v>15.399999999999999</c:v>
                </c:pt>
                <c:pt idx="65">
                  <c:v>13</c:v>
                </c:pt>
                <c:pt idx="66">
                  <c:v>11.4</c:v>
                </c:pt>
                <c:pt idx="67">
                  <c:v>10.6</c:v>
                </c:pt>
                <c:pt idx="68">
                  <c:v>11.2</c:v>
                </c:pt>
                <c:pt idx="69">
                  <c:v>10.8</c:v>
                </c:pt>
                <c:pt idx="70">
                  <c:v>11.5</c:v>
                </c:pt>
                <c:pt idx="71">
                  <c:v>11.5</c:v>
                </c:pt>
                <c:pt idx="72">
                  <c:v>10.7</c:v>
                </c:pt>
                <c:pt idx="73">
                  <c:v>8.1</c:v>
                </c:pt>
                <c:pt idx="74">
                  <c:v>2.8000000000000007</c:v>
                </c:pt>
                <c:pt idx="75">
                  <c:v>2.0999999999999996</c:v>
                </c:pt>
                <c:pt idx="76">
                  <c:v>3.8000000000000007</c:v>
                </c:pt>
                <c:pt idx="77">
                  <c:v>4.8000000000000007</c:v>
                </c:pt>
                <c:pt idx="78">
                  <c:v>4.4000000000000004</c:v>
                </c:pt>
                <c:pt idx="79">
                  <c:v>3.3000000000000007</c:v>
                </c:pt>
                <c:pt idx="80">
                  <c:v>2.3000000000000007</c:v>
                </c:pt>
                <c:pt idx="81">
                  <c:v>2</c:v>
                </c:pt>
                <c:pt idx="82">
                  <c:v>2</c:v>
                </c:pt>
                <c:pt idx="83">
                  <c:v>2.6999999999999993</c:v>
                </c:pt>
                <c:pt idx="84">
                  <c:v>3</c:v>
                </c:pt>
                <c:pt idx="85">
                  <c:v>3.3000000000000007</c:v>
                </c:pt>
                <c:pt idx="86">
                  <c:v>4.3000000000000007</c:v>
                </c:pt>
                <c:pt idx="87">
                  <c:v>4</c:v>
                </c:pt>
                <c:pt idx="88">
                  <c:v>3.8999999999999986</c:v>
                </c:pt>
                <c:pt idx="89">
                  <c:v>3.6999999999999993</c:v>
                </c:pt>
                <c:pt idx="90">
                  <c:v>3</c:v>
                </c:pt>
                <c:pt idx="91">
                  <c:v>2.8000000000000007</c:v>
                </c:pt>
                <c:pt idx="92">
                  <c:v>1.0999999999999996</c:v>
                </c:pt>
                <c:pt idx="93">
                  <c:v>1.5</c:v>
                </c:pt>
                <c:pt idx="94">
                  <c:v>4.1000000000000014</c:v>
                </c:pt>
                <c:pt idx="95">
                  <c:v>5.3999999999999986</c:v>
                </c:pt>
                <c:pt idx="96">
                  <c:v>6.1999999999999993</c:v>
                </c:pt>
                <c:pt idx="97">
                  <c:v>8.1</c:v>
                </c:pt>
                <c:pt idx="98">
                  <c:v>9.3000000000000007</c:v>
                </c:pt>
                <c:pt idx="99">
                  <c:v>8.1999999999999993</c:v>
                </c:pt>
                <c:pt idx="100">
                  <c:v>5.6999999999999993</c:v>
                </c:pt>
                <c:pt idx="101">
                  <c:v>4.4000000000000004</c:v>
                </c:pt>
                <c:pt idx="102">
                  <c:v>4.1999999999999993</c:v>
                </c:pt>
                <c:pt idx="103">
                  <c:v>3.3000000000000007</c:v>
                </c:pt>
                <c:pt idx="104">
                  <c:v>5.1999999999999993</c:v>
                </c:pt>
                <c:pt idx="105">
                  <c:v>7.1</c:v>
                </c:pt>
                <c:pt idx="106">
                  <c:v>7.5</c:v>
                </c:pt>
                <c:pt idx="107">
                  <c:v>6.1</c:v>
                </c:pt>
                <c:pt idx="108">
                  <c:v>5.5</c:v>
                </c:pt>
                <c:pt idx="109">
                  <c:v>5.9</c:v>
                </c:pt>
                <c:pt idx="110">
                  <c:v>5.9000000000000021</c:v>
                </c:pt>
                <c:pt idx="111">
                  <c:v>4.5</c:v>
                </c:pt>
                <c:pt idx="112">
                  <c:v>3.9000000000000004</c:v>
                </c:pt>
                <c:pt idx="113">
                  <c:v>2.3000000000000007</c:v>
                </c:pt>
                <c:pt idx="114">
                  <c:v>2.9000000000000021</c:v>
                </c:pt>
                <c:pt idx="115">
                  <c:v>3.1999999999999993</c:v>
                </c:pt>
                <c:pt idx="116">
                  <c:v>3.1000000000000014</c:v>
                </c:pt>
                <c:pt idx="117">
                  <c:v>1.8999999999999986</c:v>
                </c:pt>
                <c:pt idx="118">
                  <c:v>0.90000000000000036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2</c:v>
                </c:pt>
                <c:pt idx="124">
                  <c:v>3.8000000000000007</c:v>
                </c:pt>
                <c:pt idx="125">
                  <c:v>3.8999999999999986</c:v>
                </c:pt>
                <c:pt idx="126">
                  <c:v>5.1999999999999993</c:v>
                </c:pt>
                <c:pt idx="127">
                  <c:v>6.6999999999999993</c:v>
                </c:pt>
                <c:pt idx="128">
                  <c:v>7.3000000000000007</c:v>
                </c:pt>
                <c:pt idx="129">
                  <c:v>7.6999999999999993</c:v>
                </c:pt>
                <c:pt idx="130">
                  <c:v>7.1</c:v>
                </c:pt>
                <c:pt idx="131">
                  <c:v>5.6</c:v>
                </c:pt>
                <c:pt idx="132">
                  <c:v>4.4000000000000004</c:v>
                </c:pt>
                <c:pt idx="133">
                  <c:v>3</c:v>
                </c:pt>
                <c:pt idx="134">
                  <c:v>3.6999999999999993</c:v>
                </c:pt>
                <c:pt idx="135">
                  <c:v>3.5</c:v>
                </c:pt>
                <c:pt idx="136">
                  <c:v>5.4</c:v>
                </c:pt>
                <c:pt idx="137">
                  <c:v>6</c:v>
                </c:pt>
                <c:pt idx="138">
                  <c:v>3.0999999999999996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1.3000000000000007</c:v>
                </c:pt>
                <c:pt idx="143">
                  <c:v>1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1.6999999999999993</c:v>
                </c:pt>
                <c:pt idx="150">
                  <c:v>2.5999999999999996</c:v>
                </c:pt>
                <c:pt idx="151">
                  <c:v>1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0.69999999999999929</c:v>
                </c:pt>
                <c:pt idx="156">
                  <c:v>1.6999999999999993</c:v>
                </c:pt>
                <c:pt idx="157">
                  <c:v>2.9000000000000004</c:v>
                </c:pt>
                <c:pt idx="158">
                  <c:v>2.6999999999999993</c:v>
                </c:pt>
                <c:pt idx="159">
                  <c:v>1.3000000000000007</c:v>
                </c:pt>
                <c:pt idx="160">
                  <c:v>0.5</c:v>
                </c:pt>
                <c:pt idx="161">
                  <c:v>2.0999999999999996</c:v>
                </c:pt>
                <c:pt idx="162">
                  <c:v>2.4000000000000004</c:v>
                </c:pt>
                <c:pt idx="163">
                  <c:v>1.9000000000000004</c:v>
                </c:pt>
                <c:pt idx="164">
                  <c:v>0.30000000000000071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1</c:v>
                </c:pt>
                <c:pt idx="188">
                  <c:v>0.80000000000000071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9.9999999999997868E-2</c:v>
                </c:pt>
                <c:pt idx="218">
                  <c:v>0.69999999999999929</c:v>
                </c:pt>
                <c:pt idx="219">
                  <c:v>0.59999999999999964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0.5</c:v>
                </c:pt>
                <c:pt idx="237">
                  <c:v>1</c:v>
                </c:pt>
                <c:pt idx="238">
                  <c:v>0.19999999999999929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0.30000000000000071</c:v>
                </c:pt>
                <c:pt idx="259">
                  <c:v>2.6000000000000014</c:v>
                </c:pt>
                <c:pt idx="260">
                  <c:v>3.5</c:v>
                </c:pt>
                <c:pt idx="261">
                  <c:v>2.9000000000000004</c:v>
                </c:pt>
                <c:pt idx="262">
                  <c:v>2.1999999999999993</c:v>
                </c:pt>
                <c:pt idx="263">
                  <c:v>0.69999999999999929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9.9999999999997868E-2</c:v>
                </c:pt>
                <c:pt idx="270">
                  <c:v>1.4000000000000004</c:v>
                </c:pt>
                <c:pt idx="271">
                  <c:v>2.4000000000000004</c:v>
                </c:pt>
                <c:pt idx="272">
                  <c:v>3.3000000000000007</c:v>
                </c:pt>
                <c:pt idx="273">
                  <c:v>2.4000000000000004</c:v>
                </c:pt>
                <c:pt idx="274">
                  <c:v>3</c:v>
                </c:pt>
                <c:pt idx="275">
                  <c:v>3.0999999999999996</c:v>
                </c:pt>
                <c:pt idx="276">
                  <c:v>3.1000000000000014</c:v>
                </c:pt>
                <c:pt idx="277">
                  <c:v>2.9000000000000004</c:v>
                </c:pt>
                <c:pt idx="278">
                  <c:v>3</c:v>
                </c:pt>
                <c:pt idx="279">
                  <c:v>2.3000000000000007</c:v>
                </c:pt>
                <c:pt idx="280">
                  <c:v>1.1999999999999993</c:v>
                </c:pt>
                <c:pt idx="281">
                  <c:v>1.0999999999999996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0.10000000000000142</c:v>
                </c:pt>
                <c:pt idx="288">
                  <c:v>1.0999999999999996</c:v>
                </c:pt>
                <c:pt idx="289">
                  <c:v>2.9000000000000004</c:v>
                </c:pt>
                <c:pt idx="290">
                  <c:v>4.3000000000000007</c:v>
                </c:pt>
                <c:pt idx="291">
                  <c:v>2.9000000000000004</c:v>
                </c:pt>
                <c:pt idx="292">
                  <c:v>2.3000000000000007</c:v>
                </c:pt>
                <c:pt idx="293">
                  <c:v>1.6999999999999993</c:v>
                </c:pt>
                <c:pt idx="294">
                  <c:v>2.1999999999999993</c:v>
                </c:pt>
                <c:pt idx="295">
                  <c:v>2.1999999999999993</c:v>
                </c:pt>
                <c:pt idx="296">
                  <c:v>2.3999999999999986</c:v>
                </c:pt>
                <c:pt idx="297">
                  <c:v>1.3000000000000007</c:v>
                </c:pt>
                <c:pt idx="298">
                  <c:v>0.30000000000000071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0.90000000000000036</c:v>
                </c:pt>
                <c:pt idx="305">
                  <c:v>1.6999999999999993</c:v>
                </c:pt>
                <c:pt idx="306">
                  <c:v>0.30000000000000071</c:v>
                </c:pt>
                <c:pt idx="307">
                  <c:v>1.1999999999999993</c:v>
                </c:pt>
                <c:pt idx="308">
                  <c:v>4.0999999999999979</c:v>
                </c:pt>
                <c:pt idx="309">
                  <c:v>4.3000000000000007</c:v>
                </c:pt>
                <c:pt idx="310">
                  <c:v>4.3000000000000007</c:v>
                </c:pt>
                <c:pt idx="311">
                  <c:v>2.8000000000000007</c:v>
                </c:pt>
                <c:pt idx="312">
                  <c:v>4.3000000000000007</c:v>
                </c:pt>
                <c:pt idx="313">
                  <c:v>6.1</c:v>
                </c:pt>
                <c:pt idx="314">
                  <c:v>5.3000000000000007</c:v>
                </c:pt>
                <c:pt idx="315">
                  <c:v>6.3000000000000007</c:v>
                </c:pt>
                <c:pt idx="316">
                  <c:v>6.1999999999999993</c:v>
                </c:pt>
                <c:pt idx="317">
                  <c:v>8.1999999999999993</c:v>
                </c:pt>
                <c:pt idx="318">
                  <c:v>9</c:v>
                </c:pt>
                <c:pt idx="319">
                  <c:v>9.6999999999999993</c:v>
                </c:pt>
                <c:pt idx="320">
                  <c:v>10.6</c:v>
                </c:pt>
                <c:pt idx="321">
                  <c:v>11.3</c:v>
                </c:pt>
                <c:pt idx="322">
                  <c:v>13.5</c:v>
                </c:pt>
                <c:pt idx="323">
                  <c:v>14.1</c:v>
                </c:pt>
                <c:pt idx="324">
                  <c:v>12.3</c:v>
                </c:pt>
                <c:pt idx="325">
                  <c:v>12.3</c:v>
                </c:pt>
                <c:pt idx="326">
                  <c:v>13.4</c:v>
                </c:pt>
                <c:pt idx="327">
                  <c:v>13.6</c:v>
                </c:pt>
                <c:pt idx="328">
                  <c:v>13.5</c:v>
                </c:pt>
                <c:pt idx="329">
                  <c:v>14</c:v>
                </c:pt>
                <c:pt idx="330">
                  <c:v>13.8</c:v>
                </c:pt>
                <c:pt idx="331">
                  <c:v>13.3</c:v>
                </c:pt>
                <c:pt idx="332">
                  <c:v>13.1</c:v>
                </c:pt>
                <c:pt idx="333">
                  <c:v>13.5</c:v>
                </c:pt>
                <c:pt idx="334">
                  <c:v>13.5</c:v>
                </c:pt>
                <c:pt idx="335">
                  <c:v>11.1</c:v>
                </c:pt>
                <c:pt idx="336">
                  <c:v>8.4</c:v>
                </c:pt>
                <c:pt idx="337">
                  <c:v>7.6</c:v>
                </c:pt>
                <c:pt idx="338">
                  <c:v>8.3000000000000007</c:v>
                </c:pt>
                <c:pt idx="339">
                  <c:v>9.6999999999999993</c:v>
                </c:pt>
                <c:pt idx="340">
                  <c:v>10</c:v>
                </c:pt>
                <c:pt idx="341">
                  <c:v>10.199999999999999</c:v>
                </c:pt>
                <c:pt idx="342">
                  <c:v>11.1</c:v>
                </c:pt>
                <c:pt idx="343">
                  <c:v>12.7</c:v>
                </c:pt>
                <c:pt idx="344">
                  <c:v>13.9</c:v>
                </c:pt>
                <c:pt idx="345">
                  <c:v>11.6</c:v>
                </c:pt>
                <c:pt idx="346">
                  <c:v>9.3000000000000007</c:v>
                </c:pt>
                <c:pt idx="347">
                  <c:v>9.1</c:v>
                </c:pt>
                <c:pt idx="348">
                  <c:v>9.1</c:v>
                </c:pt>
                <c:pt idx="349">
                  <c:v>8.9</c:v>
                </c:pt>
                <c:pt idx="350">
                  <c:v>11.9</c:v>
                </c:pt>
                <c:pt idx="351">
                  <c:v>13.4</c:v>
                </c:pt>
                <c:pt idx="352">
                  <c:v>13</c:v>
                </c:pt>
                <c:pt idx="353">
                  <c:v>12.7</c:v>
                </c:pt>
                <c:pt idx="354">
                  <c:v>11.7</c:v>
                </c:pt>
                <c:pt idx="355">
                  <c:v>10.4</c:v>
                </c:pt>
                <c:pt idx="356">
                  <c:v>9.5</c:v>
                </c:pt>
                <c:pt idx="357">
                  <c:v>9.1</c:v>
                </c:pt>
                <c:pt idx="358">
                  <c:v>9.8000000000000007</c:v>
                </c:pt>
                <c:pt idx="359">
                  <c:v>11.8</c:v>
                </c:pt>
                <c:pt idx="360">
                  <c:v>14.8</c:v>
                </c:pt>
                <c:pt idx="361">
                  <c:v>16.5</c:v>
                </c:pt>
                <c:pt idx="362">
                  <c:v>17.8</c:v>
                </c:pt>
                <c:pt idx="363">
                  <c:v>17.399999999999999</c:v>
                </c:pt>
                <c:pt idx="364">
                  <c:v>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09-4D9D-927D-97A55DC0A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828280"/>
        <c:axId val="617830576"/>
      </c:lineChart>
      <c:dateAx>
        <c:axId val="617828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30576"/>
        <c:crossesAt val="0"/>
        <c:auto val="1"/>
        <c:lblOffset val="100"/>
        <c:baseTimeUnit val="days"/>
      </c:dateAx>
      <c:valAx>
        <c:axId val="6178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28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Tmoy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'DJ2019'!$F$22</c:f>
              <c:strCache>
                <c:ptCount val="1"/>
                <c:pt idx="0">
                  <c:v>Tm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'DJ2019'!$A$23:$A$389</c:f>
              <c:numCache>
                <c:formatCode>m/d/yyyy</c:formatCode>
                <c:ptCount val="367"/>
                <c:pt idx="0">
                  <c:v>43464</c:v>
                </c:pt>
                <c:pt idx="1">
                  <c:v>43465</c:v>
                </c:pt>
                <c:pt idx="2">
                  <c:v>43466</c:v>
                </c:pt>
                <c:pt idx="3">
                  <c:v>43467</c:v>
                </c:pt>
                <c:pt idx="4">
                  <c:v>43468</c:v>
                </c:pt>
                <c:pt idx="5">
                  <c:v>43469</c:v>
                </c:pt>
                <c:pt idx="6">
                  <c:v>43470</c:v>
                </c:pt>
                <c:pt idx="7">
                  <c:v>43471</c:v>
                </c:pt>
                <c:pt idx="8">
                  <c:v>43472</c:v>
                </c:pt>
                <c:pt idx="9">
                  <c:v>43473</c:v>
                </c:pt>
                <c:pt idx="10">
                  <c:v>43474</c:v>
                </c:pt>
                <c:pt idx="11">
                  <c:v>43475</c:v>
                </c:pt>
                <c:pt idx="12">
                  <c:v>43476</c:v>
                </c:pt>
                <c:pt idx="13">
                  <c:v>43477</c:v>
                </c:pt>
                <c:pt idx="14">
                  <c:v>43478</c:v>
                </c:pt>
                <c:pt idx="15">
                  <c:v>43479</c:v>
                </c:pt>
                <c:pt idx="16">
                  <c:v>43480</c:v>
                </c:pt>
                <c:pt idx="17">
                  <c:v>43481</c:v>
                </c:pt>
                <c:pt idx="18">
                  <c:v>43482</c:v>
                </c:pt>
                <c:pt idx="19">
                  <c:v>43483</c:v>
                </c:pt>
                <c:pt idx="20">
                  <c:v>43484</c:v>
                </c:pt>
                <c:pt idx="21">
                  <c:v>43485</c:v>
                </c:pt>
                <c:pt idx="22">
                  <c:v>43486</c:v>
                </c:pt>
                <c:pt idx="23">
                  <c:v>43487</c:v>
                </c:pt>
                <c:pt idx="24">
                  <c:v>43488</c:v>
                </c:pt>
                <c:pt idx="25">
                  <c:v>43489</c:v>
                </c:pt>
                <c:pt idx="26">
                  <c:v>43490</c:v>
                </c:pt>
                <c:pt idx="27">
                  <c:v>43491</c:v>
                </c:pt>
                <c:pt idx="28">
                  <c:v>43492</c:v>
                </c:pt>
                <c:pt idx="29">
                  <c:v>43493</c:v>
                </c:pt>
                <c:pt idx="30">
                  <c:v>43494</c:v>
                </c:pt>
                <c:pt idx="31">
                  <c:v>43495</c:v>
                </c:pt>
                <c:pt idx="32">
                  <c:v>43496</c:v>
                </c:pt>
                <c:pt idx="33">
                  <c:v>43497</c:v>
                </c:pt>
                <c:pt idx="34">
                  <c:v>43498</c:v>
                </c:pt>
                <c:pt idx="35">
                  <c:v>43499</c:v>
                </c:pt>
                <c:pt idx="36">
                  <c:v>43500</c:v>
                </c:pt>
                <c:pt idx="37">
                  <c:v>43501</c:v>
                </c:pt>
                <c:pt idx="38">
                  <c:v>43502</c:v>
                </c:pt>
                <c:pt idx="39">
                  <c:v>43503</c:v>
                </c:pt>
                <c:pt idx="40">
                  <c:v>43504</c:v>
                </c:pt>
                <c:pt idx="41">
                  <c:v>43505</c:v>
                </c:pt>
                <c:pt idx="42">
                  <c:v>43506</c:v>
                </c:pt>
                <c:pt idx="43">
                  <c:v>43507</c:v>
                </c:pt>
                <c:pt idx="44">
                  <c:v>43508</c:v>
                </c:pt>
                <c:pt idx="45">
                  <c:v>43509</c:v>
                </c:pt>
                <c:pt idx="46">
                  <c:v>43510</c:v>
                </c:pt>
                <c:pt idx="47">
                  <c:v>43511</c:v>
                </c:pt>
                <c:pt idx="48">
                  <c:v>43512</c:v>
                </c:pt>
                <c:pt idx="49">
                  <c:v>43513</c:v>
                </c:pt>
                <c:pt idx="50">
                  <c:v>43514</c:v>
                </c:pt>
                <c:pt idx="51">
                  <c:v>43515</c:v>
                </c:pt>
                <c:pt idx="52">
                  <c:v>43516</c:v>
                </c:pt>
                <c:pt idx="53">
                  <c:v>43517</c:v>
                </c:pt>
                <c:pt idx="54">
                  <c:v>43518</c:v>
                </c:pt>
                <c:pt idx="55">
                  <c:v>43519</c:v>
                </c:pt>
                <c:pt idx="56">
                  <c:v>43520</c:v>
                </c:pt>
                <c:pt idx="57">
                  <c:v>43521</c:v>
                </c:pt>
                <c:pt idx="58">
                  <c:v>43522</c:v>
                </c:pt>
                <c:pt idx="59">
                  <c:v>43523</c:v>
                </c:pt>
                <c:pt idx="60">
                  <c:v>43524</c:v>
                </c:pt>
                <c:pt idx="61">
                  <c:v>43525</c:v>
                </c:pt>
                <c:pt idx="62">
                  <c:v>43526</c:v>
                </c:pt>
                <c:pt idx="63">
                  <c:v>43527</c:v>
                </c:pt>
                <c:pt idx="64">
                  <c:v>43528</c:v>
                </c:pt>
                <c:pt idx="65">
                  <c:v>43529</c:v>
                </c:pt>
                <c:pt idx="66">
                  <c:v>43530</c:v>
                </c:pt>
                <c:pt idx="67">
                  <c:v>43531</c:v>
                </c:pt>
                <c:pt idx="68">
                  <c:v>43532</c:v>
                </c:pt>
                <c:pt idx="69">
                  <c:v>43533</c:v>
                </c:pt>
                <c:pt idx="70">
                  <c:v>43534</c:v>
                </c:pt>
                <c:pt idx="71">
                  <c:v>43535</c:v>
                </c:pt>
                <c:pt idx="72">
                  <c:v>43536</c:v>
                </c:pt>
                <c:pt idx="73">
                  <c:v>43537</c:v>
                </c:pt>
                <c:pt idx="74">
                  <c:v>43538</c:v>
                </c:pt>
                <c:pt idx="75">
                  <c:v>43539</c:v>
                </c:pt>
                <c:pt idx="76">
                  <c:v>43540</c:v>
                </c:pt>
                <c:pt idx="77">
                  <c:v>43541</c:v>
                </c:pt>
                <c:pt idx="78">
                  <c:v>43542</c:v>
                </c:pt>
                <c:pt idx="79">
                  <c:v>43543</c:v>
                </c:pt>
                <c:pt idx="80">
                  <c:v>43544</c:v>
                </c:pt>
                <c:pt idx="81">
                  <c:v>43545</c:v>
                </c:pt>
                <c:pt idx="82">
                  <c:v>43546</c:v>
                </c:pt>
                <c:pt idx="83">
                  <c:v>43547</c:v>
                </c:pt>
                <c:pt idx="84">
                  <c:v>43548</c:v>
                </c:pt>
                <c:pt idx="85">
                  <c:v>43549</c:v>
                </c:pt>
                <c:pt idx="86">
                  <c:v>43550</c:v>
                </c:pt>
                <c:pt idx="87">
                  <c:v>43551</c:v>
                </c:pt>
                <c:pt idx="88">
                  <c:v>43552</c:v>
                </c:pt>
                <c:pt idx="89">
                  <c:v>43553</c:v>
                </c:pt>
                <c:pt idx="90">
                  <c:v>43554</c:v>
                </c:pt>
                <c:pt idx="91">
                  <c:v>43555</c:v>
                </c:pt>
                <c:pt idx="92">
                  <c:v>43556</c:v>
                </c:pt>
                <c:pt idx="93">
                  <c:v>43557</c:v>
                </c:pt>
                <c:pt idx="94">
                  <c:v>43558</c:v>
                </c:pt>
                <c:pt idx="95">
                  <c:v>43559</c:v>
                </c:pt>
                <c:pt idx="96">
                  <c:v>43560</c:v>
                </c:pt>
                <c:pt idx="97">
                  <c:v>43561</c:v>
                </c:pt>
                <c:pt idx="98">
                  <c:v>43562</c:v>
                </c:pt>
                <c:pt idx="99">
                  <c:v>43563</c:v>
                </c:pt>
                <c:pt idx="100">
                  <c:v>43564</c:v>
                </c:pt>
                <c:pt idx="101">
                  <c:v>43565</c:v>
                </c:pt>
                <c:pt idx="102">
                  <c:v>43566</c:v>
                </c:pt>
                <c:pt idx="103">
                  <c:v>43567</c:v>
                </c:pt>
                <c:pt idx="104">
                  <c:v>43568</c:v>
                </c:pt>
                <c:pt idx="105">
                  <c:v>43569</c:v>
                </c:pt>
                <c:pt idx="106">
                  <c:v>43570</c:v>
                </c:pt>
                <c:pt idx="107">
                  <c:v>43571</c:v>
                </c:pt>
                <c:pt idx="108">
                  <c:v>43572</c:v>
                </c:pt>
                <c:pt idx="109">
                  <c:v>43573</c:v>
                </c:pt>
                <c:pt idx="110">
                  <c:v>43574</c:v>
                </c:pt>
                <c:pt idx="111">
                  <c:v>43575</c:v>
                </c:pt>
                <c:pt idx="112">
                  <c:v>43576</c:v>
                </c:pt>
                <c:pt idx="113">
                  <c:v>43577</c:v>
                </c:pt>
                <c:pt idx="114">
                  <c:v>43578</c:v>
                </c:pt>
                <c:pt idx="115">
                  <c:v>43579</c:v>
                </c:pt>
                <c:pt idx="116">
                  <c:v>43580</c:v>
                </c:pt>
                <c:pt idx="117">
                  <c:v>43581</c:v>
                </c:pt>
                <c:pt idx="118">
                  <c:v>43582</c:v>
                </c:pt>
                <c:pt idx="119">
                  <c:v>43583</c:v>
                </c:pt>
                <c:pt idx="120">
                  <c:v>43584</c:v>
                </c:pt>
                <c:pt idx="121">
                  <c:v>43585</c:v>
                </c:pt>
                <c:pt idx="122">
                  <c:v>43586</c:v>
                </c:pt>
                <c:pt idx="123">
                  <c:v>43587</c:v>
                </c:pt>
                <c:pt idx="124">
                  <c:v>43588</c:v>
                </c:pt>
                <c:pt idx="125">
                  <c:v>43589</c:v>
                </c:pt>
                <c:pt idx="126">
                  <c:v>43590</c:v>
                </c:pt>
                <c:pt idx="127">
                  <c:v>43591</c:v>
                </c:pt>
                <c:pt idx="128">
                  <c:v>43592</c:v>
                </c:pt>
                <c:pt idx="129">
                  <c:v>43593</c:v>
                </c:pt>
                <c:pt idx="130">
                  <c:v>43594</c:v>
                </c:pt>
                <c:pt idx="131">
                  <c:v>43595</c:v>
                </c:pt>
                <c:pt idx="132">
                  <c:v>43596</c:v>
                </c:pt>
                <c:pt idx="133">
                  <c:v>43597</c:v>
                </c:pt>
                <c:pt idx="134">
                  <c:v>43598</c:v>
                </c:pt>
                <c:pt idx="135">
                  <c:v>43599</c:v>
                </c:pt>
                <c:pt idx="136">
                  <c:v>43600</c:v>
                </c:pt>
                <c:pt idx="137">
                  <c:v>43601</c:v>
                </c:pt>
                <c:pt idx="138">
                  <c:v>43602</c:v>
                </c:pt>
                <c:pt idx="139">
                  <c:v>43603</c:v>
                </c:pt>
                <c:pt idx="140">
                  <c:v>43604</c:v>
                </c:pt>
                <c:pt idx="141">
                  <c:v>43605</c:v>
                </c:pt>
                <c:pt idx="142">
                  <c:v>43606</c:v>
                </c:pt>
                <c:pt idx="143">
                  <c:v>43607</c:v>
                </c:pt>
                <c:pt idx="144">
                  <c:v>43608</c:v>
                </c:pt>
                <c:pt idx="145">
                  <c:v>43609</c:v>
                </c:pt>
                <c:pt idx="146">
                  <c:v>43610</c:v>
                </c:pt>
                <c:pt idx="147">
                  <c:v>43611</c:v>
                </c:pt>
                <c:pt idx="148">
                  <c:v>43612</c:v>
                </c:pt>
                <c:pt idx="149">
                  <c:v>43613</c:v>
                </c:pt>
                <c:pt idx="150">
                  <c:v>43614</c:v>
                </c:pt>
                <c:pt idx="151">
                  <c:v>43615</c:v>
                </c:pt>
                <c:pt idx="152">
                  <c:v>43616</c:v>
                </c:pt>
                <c:pt idx="153">
                  <c:v>43617</c:v>
                </c:pt>
                <c:pt idx="154">
                  <c:v>43618</c:v>
                </c:pt>
                <c:pt idx="155">
                  <c:v>43619</c:v>
                </c:pt>
                <c:pt idx="156">
                  <c:v>43620</c:v>
                </c:pt>
                <c:pt idx="157">
                  <c:v>43621</c:v>
                </c:pt>
                <c:pt idx="158">
                  <c:v>43622</c:v>
                </c:pt>
                <c:pt idx="159">
                  <c:v>43623</c:v>
                </c:pt>
                <c:pt idx="160">
                  <c:v>43624</c:v>
                </c:pt>
                <c:pt idx="161">
                  <c:v>43625</c:v>
                </c:pt>
                <c:pt idx="162">
                  <c:v>43626</c:v>
                </c:pt>
                <c:pt idx="163">
                  <c:v>43627</c:v>
                </c:pt>
                <c:pt idx="164">
                  <c:v>43628</c:v>
                </c:pt>
                <c:pt idx="165">
                  <c:v>43629</c:v>
                </c:pt>
                <c:pt idx="166">
                  <c:v>43630</c:v>
                </c:pt>
                <c:pt idx="167">
                  <c:v>43631</c:v>
                </c:pt>
                <c:pt idx="168">
                  <c:v>43632</c:v>
                </c:pt>
                <c:pt idx="169">
                  <c:v>43633</c:v>
                </c:pt>
                <c:pt idx="170">
                  <c:v>43634</c:v>
                </c:pt>
                <c:pt idx="171">
                  <c:v>43635</c:v>
                </c:pt>
                <c:pt idx="172">
                  <c:v>43636</c:v>
                </c:pt>
                <c:pt idx="173">
                  <c:v>43637</c:v>
                </c:pt>
                <c:pt idx="174">
                  <c:v>43638</c:v>
                </c:pt>
                <c:pt idx="175">
                  <c:v>43639</c:v>
                </c:pt>
                <c:pt idx="176">
                  <c:v>43640</c:v>
                </c:pt>
                <c:pt idx="177">
                  <c:v>43641</c:v>
                </c:pt>
                <c:pt idx="178">
                  <c:v>43642</c:v>
                </c:pt>
                <c:pt idx="179">
                  <c:v>43643</c:v>
                </c:pt>
                <c:pt idx="180">
                  <c:v>43644</c:v>
                </c:pt>
                <c:pt idx="181">
                  <c:v>43645</c:v>
                </c:pt>
                <c:pt idx="182">
                  <c:v>43646</c:v>
                </c:pt>
                <c:pt idx="183">
                  <c:v>43647</c:v>
                </c:pt>
                <c:pt idx="184">
                  <c:v>43648</c:v>
                </c:pt>
                <c:pt idx="185">
                  <c:v>43649</c:v>
                </c:pt>
                <c:pt idx="186">
                  <c:v>43650</c:v>
                </c:pt>
                <c:pt idx="187">
                  <c:v>43651</c:v>
                </c:pt>
                <c:pt idx="188">
                  <c:v>43652</c:v>
                </c:pt>
                <c:pt idx="189">
                  <c:v>43653</c:v>
                </c:pt>
                <c:pt idx="190">
                  <c:v>43654</c:v>
                </c:pt>
                <c:pt idx="191">
                  <c:v>43655</c:v>
                </c:pt>
                <c:pt idx="192">
                  <c:v>43656</c:v>
                </c:pt>
                <c:pt idx="193">
                  <c:v>43657</c:v>
                </c:pt>
                <c:pt idx="194">
                  <c:v>43658</c:v>
                </c:pt>
                <c:pt idx="195">
                  <c:v>43659</c:v>
                </c:pt>
                <c:pt idx="196">
                  <c:v>43660</c:v>
                </c:pt>
                <c:pt idx="197">
                  <c:v>43661</c:v>
                </c:pt>
                <c:pt idx="198">
                  <c:v>43662</c:v>
                </c:pt>
                <c:pt idx="199">
                  <c:v>43663</c:v>
                </c:pt>
                <c:pt idx="200">
                  <c:v>43664</c:v>
                </c:pt>
                <c:pt idx="201">
                  <c:v>43665</c:v>
                </c:pt>
                <c:pt idx="202">
                  <c:v>43666</c:v>
                </c:pt>
                <c:pt idx="203">
                  <c:v>43667</c:v>
                </c:pt>
                <c:pt idx="204">
                  <c:v>43668</c:v>
                </c:pt>
                <c:pt idx="205">
                  <c:v>43669</c:v>
                </c:pt>
                <c:pt idx="206">
                  <c:v>43670</c:v>
                </c:pt>
                <c:pt idx="207">
                  <c:v>43671</c:v>
                </c:pt>
                <c:pt idx="208">
                  <c:v>43672</c:v>
                </c:pt>
                <c:pt idx="209">
                  <c:v>43673</c:v>
                </c:pt>
                <c:pt idx="210">
                  <c:v>43674</c:v>
                </c:pt>
                <c:pt idx="211">
                  <c:v>43675</c:v>
                </c:pt>
                <c:pt idx="212">
                  <c:v>43676</c:v>
                </c:pt>
                <c:pt idx="213">
                  <c:v>43677</c:v>
                </c:pt>
                <c:pt idx="214">
                  <c:v>43678</c:v>
                </c:pt>
                <c:pt idx="215">
                  <c:v>43679</c:v>
                </c:pt>
                <c:pt idx="216">
                  <c:v>43680</c:v>
                </c:pt>
                <c:pt idx="217">
                  <c:v>43681</c:v>
                </c:pt>
                <c:pt idx="218">
                  <c:v>43682</c:v>
                </c:pt>
                <c:pt idx="219">
                  <c:v>43683</c:v>
                </c:pt>
                <c:pt idx="220">
                  <c:v>43684</c:v>
                </c:pt>
                <c:pt idx="221">
                  <c:v>43685</c:v>
                </c:pt>
                <c:pt idx="222">
                  <c:v>43686</c:v>
                </c:pt>
                <c:pt idx="223">
                  <c:v>43687</c:v>
                </c:pt>
                <c:pt idx="224">
                  <c:v>43688</c:v>
                </c:pt>
                <c:pt idx="225">
                  <c:v>43689</c:v>
                </c:pt>
                <c:pt idx="226">
                  <c:v>43690</c:v>
                </c:pt>
                <c:pt idx="227">
                  <c:v>43691</c:v>
                </c:pt>
                <c:pt idx="228">
                  <c:v>43692</c:v>
                </c:pt>
                <c:pt idx="229">
                  <c:v>43693</c:v>
                </c:pt>
                <c:pt idx="230">
                  <c:v>43694</c:v>
                </c:pt>
                <c:pt idx="231">
                  <c:v>43695</c:v>
                </c:pt>
                <c:pt idx="232">
                  <c:v>43696</c:v>
                </c:pt>
                <c:pt idx="233">
                  <c:v>43697</c:v>
                </c:pt>
                <c:pt idx="234">
                  <c:v>43698</c:v>
                </c:pt>
                <c:pt idx="235">
                  <c:v>43699</c:v>
                </c:pt>
                <c:pt idx="236">
                  <c:v>43700</c:v>
                </c:pt>
                <c:pt idx="237">
                  <c:v>43701</c:v>
                </c:pt>
                <c:pt idx="238">
                  <c:v>43702</c:v>
                </c:pt>
                <c:pt idx="239">
                  <c:v>43703</c:v>
                </c:pt>
                <c:pt idx="240">
                  <c:v>43704</c:v>
                </c:pt>
                <c:pt idx="241">
                  <c:v>43705</c:v>
                </c:pt>
                <c:pt idx="242">
                  <c:v>43706</c:v>
                </c:pt>
                <c:pt idx="243">
                  <c:v>43707</c:v>
                </c:pt>
                <c:pt idx="244">
                  <c:v>43708</c:v>
                </c:pt>
                <c:pt idx="245">
                  <c:v>43709</c:v>
                </c:pt>
                <c:pt idx="246">
                  <c:v>43710</c:v>
                </c:pt>
                <c:pt idx="247">
                  <c:v>43711</c:v>
                </c:pt>
                <c:pt idx="248">
                  <c:v>43712</c:v>
                </c:pt>
                <c:pt idx="249">
                  <c:v>43713</c:v>
                </c:pt>
                <c:pt idx="250">
                  <c:v>43714</c:v>
                </c:pt>
                <c:pt idx="251">
                  <c:v>43715</c:v>
                </c:pt>
                <c:pt idx="252">
                  <c:v>43716</c:v>
                </c:pt>
                <c:pt idx="253">
                  <c:v>43717</c:v>
                </c:pt>
                <c:pt idx="254">
                  <c:v>43718</c:v>
                </c:pt>
                <c:pt idx="255">
                  <c:v>43719</c:v>
                </c:pt>
                <c:pt idx="256">
                  <c:v>43720</c:v>
                </c:pt>
                <c:pt idx="257">
                  <c:v>43721</c:v>
                </c:pt>
                <c:pt idx="258">
                  <c:v>43722</c:v>
                </c:pt>
                <c:pt idx="259">
                  <c:v>43723</c:v>
                </c:pt>
                <c:pt idx="260">
                  <c:v>43724</c:v>
                </c:pt>
                <c:pt idx="261">
                  <c:v>43725</c:v>
                </c:pt>
                <c:pt idx="262">
                  <c:v>43726</c:v>
                </c:pt>
                <c:pt idx="263">
                  <c:v>43727</c:v>
                </c:pt>
                <c:pt idx="264">
                  <c:v>43728</c:v>
                </c:pt>
                <c:pt idx="265">
                  <c:v>43729</c:v>
                </c:pt>
                <c:pt idx="266">
                  <c:v>43730</c:v>
                </c:pt>
                <c:pt idx="267">
                  <c:v>43731</c:v>
                </c:pt>
                <c:pt idx="268">
                  <c:v>43732</c:v>
                </c:pt>
                <c:pt idx="269">
                  <c:v>43733</c:v>
                </c:pt>
                <c:pt idx="270">
                  <c:v>43734</c:v>
                </c:pt>
                <c:pt idx="271">
                  <c:v>43735</c:v>
                </c:pt>
                <c:pt idx="272">
                  <c:v>43736</c:v>
                </c:pt>
                <c:pt idx="273">
                  <c:v>43737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43743</c:v>
                </c:pt>
                <c:pt idx="280">
                  <c:v>43744</c:v>
                </c:pt>
                <c:pt idx="281">
                  <c:v>43745</c:v>
                </c:pt>
                <c:pt idx="282">
                  <c:v>43746</c:v>
                </c:pt>
                <c:pt idx="283">
                  <c:v>43747</c:v>
                </c:pt>
                <c:pt idx="284">
                  <c:v>43748</c:v>
                </c:pt>
                <c:pt idx="285">
                  <c:v>43749</c:v>
                </c:pt>
                <c:pt idx="286">
                  <c:v>43750</c:v>
                </c:pt>
                <c:pt idx="287">
                  <c:v>43751</c:v>
                </c:pt>
                <c:pt idx="288">
                  <c:v>43752</c:v>
                </c:pt>
                <c:pt idx="289">
                  <c:v>43753</c:v>
                </c:pt>
                <c:pt idx="290">
                  <c:v>43754</c:v>
                </c:pt>
                <c:pt idx="291">
                  <c:v>43755</c:v>
                </c:pt>
                <c:pt idx="292">
                  <c:v>43756</c:v>
                </c:pt>
                <c:pt idx="293">
                  <c:v>43757</c:v>
                </c:pt>
                <c:pt idx="294">
                  <c:v>43758</c:v>
                </c:pt>
                <c:pt idx="295">
                  <c:v>43759</c:v>
                </c:pt>
                <c:pt idx="296">
                  <c:v>43760</c:v>
                </c:pt>
                <c:pt idx="297">
                  <c:v>43761</c:v>
                </c:pt>
                <c:pt idx="298">
                  <c:v>43762</c:v>
                </c:pt>
                <c:pt idx="299">
                  <c:v>43763</c:v>
                </c:pt>
                <c:pt idx="300">
                  <c:v>43764</c:v>
                </c:pt>
                <c:pt idx="301">
                  <c:v>43765</c:v>
                </c:pt>
                <c:pt idx="302">
                  <c:v>43766</c:v>
                </c:pt>
                <c:pt idx="303">
                  <c:v>43767</c:v>
                </c:pt>
                <c:pt idx="304">
                  <c:v>43768</c:v>
                </c:pt>
                <c:pt idx="305">
                  <c:v>43769</c:v>
                </c:pt>
                <c:pt idx="306">
                  <c:v>43770</c:v>
                </c:pt>
                <c:pt idx="307">
                  <c:v>43771</c:v>
                </c:pt>
                <c:pt idx="308">
                  <c:v>43772</c:v>
                </c:pt>
                <c:pt idx="309">
                  <c:v>43773</c:v>
                </c:pt>
                <c:pt idx="310">
                  <c:v>43774</c:v>
                </c:pt>
                <c:pt idx="311">
                  <c:v>43775</c:v>
                </c:pt>
                <c:pt idx="312">
                  <c:v>43776</c:v>
                </c:pt>
                <c:pt idx="313">
                  <c:v>43777</c:v>
                </c:pt>
                <c:pt idx="314">
                  <c:v>43778</c:v>
                </c:pt>
                <c:pt idx="315">
                  <c:v>43779</c:v>
                </c:pt>
                <c:pt idx="316">
                  <c:v>43780</c:v>
                </c:pt>
                <c:pt idx="317">
                  <c:v>43781</c:v>
                </c:pt>
                <c:pt idx="318">
                  <c:v>43782</c:v>
                </c:pt>
                <c:pt idx="319">
                  <c:v>43783</c:v>
                </c:pt>
                <c:pt idx="320">
                  <c:v>43784</c:v>
                </c:pt>
                <c:pt idx="321">
                  <c:v>43785</c:v>
                </c:pt>
                <c:pt idx="322">
                  <c:v>43786</c:v>
                </c:pt>
                <c:pt idx="323">
                  <c:v>43787</c:v>
                </c:pt>
                <c:pt idx="324">
                  <c:v>43788</c:v>
                </c:pt>
                <c:pt idx="325">
                  <c:v>43789</c:v>
                </c:pt>
                <c:pt idx="326">
                  <c:v>43790</c:v>
                </c:pt>
                <c:pt idx="327">
                  <c:v>43791</c:v>
                </c:pt>
                <c:pt idx="328">
                  <c:v>43792</c:v>
                </c:pt>
                <c:pt idx="329">
                  <c:v>43793</c:v>
                </c:pt>
                <c:pt idx="330">
                  <c:v>43794</c:v>
                </c:pt>
                <c:pt idx="331">
                  <c:v>43795</c:v>
                </c:pt>
                <c:pt idx="332">
                  <c:v>43796</c:v>
                </c:pt>
                <c:pt idx="333">
                  <c:v>43797</c:v>
                </c:pt>
                <c:pt idx="334">
                  <c:v>43798</c:v>
                </c:pt>
                <c:pt idx="335">
                  <c:v>43799</c:v>
                </c:pt>
                <c:pt idx="336">
                  <c:v>43800</c:v>
                </c:pt>
                <c:pt idx="337">
                  <c:v>43801</c:v>
                </c:pt>
                <c:pt idx="338">
                  <c:v>43802</c:v>
                </c:pt>
                <c:pt idx="339">
                  <c:v>43803</c:v>
                </c:pt>
                <c:pt idx="340">
                  <c:v>43804</c:v>
                </c:pt>
                <c:pt idx="341">
                  <c:v>43805</c:v>
                </c:pt>
                <c:pt idx="342">
                  <c:v>43806</c:v>
                </c:pt>
                <c:pt idx="343">
                  <c:v>43807</c:v>
                </c:pt>
                <c:pt idx="344">
                  <c:v>43808</c:v>
                </c:pt>
                <c:pt idx="345">
                  <c:v>43809</c:v>
                </c:pt>
                <c:pt idx="346">
                  <c:v>43810</c:v>
                </c:pt>
                <c:pt idx="347">
                  <c:v>43811</c:v>
                </c:pt>
                <c:pt idx="348">
                  <c:v>43812</c:v>
                </c:pt>
                <c:pt idx="349">
                  <c:v>43813</c:v>
                </c:pt>
                <c:pt idx="350">
                  <c:v>43814</c:v>
                </c:pt>
                <c:pt idx="351">
                  <c:v>43815</c:v>
                </c:pt>
                <c:pt idx="352">
                  <c:v>43816</c:v>
                </c:pt>
                <c:pt idx="353">
                  <c:v>43817</c:v>
                </c:pt>
                <c:pt idx="354">
                  <c:v>43818</c:v>
                </c:pt>
                <c:pt idx="355">
                  <c:v>43819</c:v>
                </c:pt>
                <c:pt idx="356">
                  <c:v>43820</c:v>
                </c:pt>
                <c:pt idx="357">
                  <c:v>43821</c:v>
                </c:pt>
                <c:pt idx="358">
                  <c:v>43822</c:v>
                </c:pt>
                <c:pt idx="359">
                  <c:v>43823</c:v>
                </c:pt>
                <c:pt idx="360">
                  <c:v>43824</c:v>
                </c:pt>
                <c:pt idx="361">
                  <c:v>43825</c:v>
                </c:pt>
                <c:pt idx="362">
                  <c:v>43826</c:v>
                </c:pt>
                <c:pt idx="363">
                  <c:v>43827</c:v>
                </c:pt>
                <c:pt idx="364">
                  <c:v>43828</c:v>
                </c:pt>
                <c:pt idx="365">
                  <c:v>43829</c:v>
                </c:pt>
                <c:pt idx="366">
                  <c:v>43830</c:v>
                </c:pt>
              </c:numCache>
            </c:numRef>
          </c:xVal>
          <c:yVal>
            <c:numRef>
              <c:f>'DJ2019'!$F$23:$F$389</c:f>
              <c:numCache>
                <c:formatCode>0.0</c:formatCode>
                <c:ptCount val="367"/>
                <c:pt idx="0">
                  <c:v>5.0999999999999996</c:v>
                </c:pt>
                <c:pt idx="1">
                  <c:v>7.3000000000000007</c:v>
                </c:pt>
                <c:pt idx="2">
                  <c:v>7.1666666666666679</c:v>
                </c:pt>
                <c:pt idx="3">
                  <c:v>4.8666666666666671</c:v>
                </c:pt>
                <c:pt idx="4">
                  <c:v>4.2055555555555548</c:v>
                </c:pt>
                <c:pt idx="5">
                  <c:v>3.0861111111111108</c:v>
                </c:pt>
                <c:pt idx="6">
                  <c:v>4.756018518518518</c:v>
                </c:pt>
                <c:pt idx="7">
                  <c:v>4.1076388888888884</c:v>
                </c:pt>
                <c:pt idx="8">
                  <c:v>6.1535108024691363</c:v>
                </c:pt>
                <c:pt idx="9">
                  <c:v>6.2386381172839513</c:v>
                </c:pt>
                <c:pt idx="10">
                  <c:v>4.1884291409465026</c:v>
                </c:pt>
                <c:pt idx="11">
                  <c:v>3.0326790766460889</c:v>
                </c:pt>
                <c:pt idx="12">
                  <c:v>4.7855889381858709</c:v>
                </c:pt>
                <c:pt idx="13">
                  <c:v>6.4350923514660501</c:v>
                </c:pt>
                <c:pt idx="14">
                  <c:v>8.3181890012359982</c:v>
                </c:pt>
                <c:pt idx="15">
                  <c:v>5.9350567741376583</c:v>
                </c:pt>
                <c:pt idx="16">
                  <c:v>5.3127734460585065</c:v>
                </c:pt>
                <c:pt idx="17">
                  <c:v>5.5211038146144711</c:v>
                </c:pt>
                <c:pt idx="18">
                  <c:v>3.3539858516830119</c:v>
                </c:pt>
                <c:pt idx="19">
                  <c:v>-9.7176894943917791E-2</c:v>
                </c:pt>
                <c:pt idx="20">
                  <c:v>-0.84374252780854198</c:v>
                </c:pt>
                <c:pt idx="21">
                  <c:v>-1.8952659202717403</c:v>
                </c:pt>
                <c:pt idx="22">
                  <c:v>-2.2450766185627065</c:v>
                </c:pt>
                <c:pt idx="23">
                  <c:v>-1.5615840373400245</c:v>
                </c:pt>
                <c:pt idx="24">
                  <c:v>-0.84502854490286883</c:v>
                </c:pt>
                <c:pt idx="25">
                  <c:v>-0.48388838799189365</c:v>
                </c:pt>
                <c:pt idx="26">
                  <c:v>0.88278228481309284</c:v>
                </c:pt>
                <c:pt idx="27">
                  <c:v>6.1392569222587703</c:v>
                </c:pt>
                <c:pt idx="28">
                  <c:v>4.9499078247351003</c:v>
                </c:pt>
                <c:pt idx="29">
                  <c:v>2.668503267255987</c:v>
                </c:pt>
                <c:pt idx="30">
                  <c:v>1.340763728916156</c:v>
                </c:pt>
                <c:pt idx="31">
                  <c:v>5.1534257665922976E-2</c:v>
                </c:pt>
                <c:pt idx="32">
                  <c:v>-2.0825610836523234</c:v>
                </c:pt>
                <c:pt idx="33">
                  <c:v>2.5326914988818419</c:v>
                </c:pt>
                <c:pt idx="34">
                  <c:v>1.9140810978344651</c:v>
                </c:pt>
                <c:pt idx="35">
                  <c:v>2.4541775346024615</c:v>
                </c:pt>
                <c:pt idx="36">
                  <c:v>1.4538977163930265</c:v>
                </c:pt>
                <c:pt idx="37">
                  <c:v>3.3640215527030759</c:v>
                </c:pt>
                <c:pt idx="38">
                  <c:v>5.4090062709162918</c:v>
                </c:pt>
                <c:pt idx="39">
                  <c:v>7.7348266057580091</c:v>
                </c:pt>
                <c:pt idx="40">
                  <c:v>7.7310856519682805</c:v>
                </c:pt>
                <c:pt idx="41">
                  <c:v>8.0119860730561925</c:v>
                </c:pt>
                <c:pt idx="42">
                  <c:v>6.705492688143857</c:v>
                </c:pt>
                <c:pt idx="43">
                  <c:v>3.9785893104187049</c:v>
                </c:pt>
                <c:pt idx="44">
                  <c:v>3.5597898967666715</c:v>
                </c:pt>
                <c:pt idx="45">
                  <c:v>3.557006833213546</c:v>
                </c:pt>
                <c:pt idx="46">
                  <c:v>6.7948649339321161</c:v>
                </c:pt>
                <c:pt idx="47">
                  <c:v>10.009733060831685</c:v>
                </c:pt>
                <c:pt idx="48">
                  <c:v>8.6959893139288074</c:v>
                </c:pt>
                <c:pt idx="49">
                  <c:v>10.317049832896984</c:v>
                </c:pt>
                <c:pt idx="50">
                  <c:v>9.5588101978967064</c:v>
                </c:pt>
                <c:pt idx="51">
                  <c:v>7.6677532622354834</c:v>
                </c:pt>
                <c:pt idx="52">
                  <c:v>7.2396550025661401</c:v>
                </c:pt>
                <c:pt idx="53">
                  <c:v>9.4355469550110165</c:v>
                </c:pt>
                <c:pt idx="54">
                  <c:v>8.4089506887334693</c:v>
                </c:pt>
                <c:pt idx="55">
                  <c:v>8.222933496464762</c:v>
                </c:pt>
                <c:pt idx="56">
                  <c:v>8.4870414703120414</c:v>
                </c:pt>
                <c:pt idx="57">
                  <c:v>11.052657015433185</c:v>
                </c:pt>
                <c:pt idx="58">
                  <c:v>11.392497913898065</c:v>
                </c:pt>
                <c:pt idx="59">
                  <c:v>11.794974873812103</c:v>
                </c:pt>
                <c:pt idx="60">
                  <c:v>8.7037629107776038</c:v>
                </c:pt>
                <c:pt idx="61">
                  <c:v>6.8489560656425148</c:v>
                </c:pt>
                <c:pt idx="62">
                  <c:v>8.4582281487158077</c:v>
                </c:pt>
                <c:pt idx="63">
                  <c:v>11.129393248035012</c:v>
                </c:pt>
                <c:pt idx="64">
                  <c:v>8.5255986845298608</c:v>
                </c:pt>
                <c:pt idx="65">
                  <c:v>7.0489684497292355</c:v>
                </c:pt>
                <c:pt idx="66">
                  <c:v>10.054582661047073</c:v>
                </c:pt>
                <c:pt idx="67">
                  <c:v>8.46454726118826</c:v>
                </c:pt>
                <c:pt idx="68">
                  <c:v>7.925295925898026</c:v>
                </c:pt>
                <c:pt idx="69">
                  <c:v>9.4599274935196114</c:v>
                </c:pt>
                <c:pt idx="70">
                  <c:v>7.6158202655905223</c:v>
                </c:pt>
                <c:pt idx="71">
                  <c:v>4.9487686182848023</c:v>
                </c:pt>
                <c:pt idx="72">
                  <c:v>6.9229789799258459</c:v>
                </c:pt>
                <c:pt idx="73">
                  <c:v>6.8803824069896091</c:v>
                </c:pt>
                <c:pt idx="74">
                  <c:v>8.0726456331842211</c:v>
                </c:pt>
                <c:pt idx="75">
                  <c:v>9.8169467822429546</c:v>
                </c:pt>
                <c:pt idx="76">
                  <c:v>10.412752336681153</c:v>
                </c:pt>
                <c:pt idx="77">
                  <c:v>6.3241327012855981</c:v>
                </c:pt>
                <c:pt idx="78">
                  <c:v>4.6024749265770071</c:v>
                </c:pt>
                <c:pt idx="79">
                  <c:v>5.978073753163895</c:v>
                </c:pt>
                <c:pt idx="80">
                  <c:v>9.0772173023218823</c:v>
                </c:pt>
                <c:pt idx="81">
                  <c:v>9.631712389978409</c:v>
                </c:pt>
                <c:pt idx="82">
                  <c:v>11.671274254623816</c:v>
                </c:pt>
                <c:pt idx="83">
                  <c:v>9.0590774743583573</c:v>
                </c:pt>
                <c:pt idx="84">
                  <c:v>7.8585822203835187</c:v>
                </c:pt>
                <c:pt idx="85">
                  <c:v>6.8941959774151806</c:v>
                </c:pt>
                <c:pt idx="86">
                  <c:v>7.4098049745618235</c:v>
                </c:pt>
                <c:pt idx="87">
                  <c:v>7.8127315164832245</c:v>
                </c:pt>
                <c:pt idx="88">
                  <c:v>9.192000079331418</c:v>
                </c:pt>
                <c:pt idx="89">
                  <c:v>11.10187804092042</c:v>
                </c:pt>
                <c:pt idx="90">
                  <c:v>13.250394299651219</c:v>
                </c:pt>
                <c:pt idx="91">
                  <c:v>10.024489843354319</c:v>
                </c:pt>
                <c:pt idx="92">
                  <c:v>10.112689361714304</c:v>
                </c:pt>
                <c:pt idx="93">
                  <c:v>10.439573678583796</c:v>
                </c:pt>
                <c:pt idx="94">
                  <c:v>5.5947649337557177</c:v>
                </c:pt>
                <c:pt idx="95">
                  <c:v>5.7960219200248408</c:v>
                </c:pt>
                <c:pt idx="96">
                  <c:v>8.33619488436163</c:v>
                </c:pt>
                <c:pt idx="97">
                  <c:v>10.532565571148378</c:v>
                </c:pt>
                <c:pt idx="98">
                  <c:v>13.011018067032207</c:v>
                </c:pt>
                <c:pt idx="99">
                  <c:v>9.7390633712925005</c:v>
                </c:pt>
                <c:pt idx="100">
                  <c:v>9.6286319698483815</c:v>
                </c:pt>
                <c:pt idx="101">
                  <c:v>8.5625067865270594</c:v>
                </c:pt>
                <c:pt idx="102">
                  <c:v>6.4473079450950737</c:v>
                </c:pt>
                <c:pt idx="103">
                  <c:v>5.1825948963646198</c:v>
                </c:pt>
                <c:pt idx="104">
                  <c:v>3.8341512276351781</c:v>
                </c:pt>
                <c:pt idx="105">
                  <c:v>4.3858252367883086</c:v>
                </c:pt>
                <c:pt idx="106">
                  <c:v>9.3347288436666513</c:v>
                </c:pt>
                <c:pt idx="107">
                  <c:v>12.601664705368625</c:v>
                </c:pt>
                <c:pt idx="108">
                  <c:v>11.810046173371246</c:v>
                </c:pt>
                <c:pt idx="109">
                  <c:v>15.661366129086272</c:v>
                </c:pt>
                <c:pt idx="110">
                  <c:v>17.700975906561656</c:v>
                </c:pt>
                <c:pt idx="111">
                  <c:v>16.039284358538129</c:v>
                </c:pt>
                <c:pt idx="112">
                  <c:v>16.530195169637324</c:v>
                </c:pt>
                <c:pt idx="113">
                  <c:v>16.561688355424984</c:v>
                </c:pt>
                <c:pt idx="114">
                  <c:v>16.46412329401462</c:v>
                </c:pt>
                <c:pt idx="115">
                  <c:v>15.840990293755198</c:v>
                </c:pt>
                <c:pt idx="116">
                  <c:v>11.335484304119964</c:v>
                </c:pt>
                <c:pt idx="117">
                  <c:v>12.19209279898082</c:v>
                </c:pt>
                <c:pt idx="118">
                  <c:v>9.8480395498229267</c:v>
                </c:pt>
                <c:pt idx="119">
                  <c:v>8.3772980919250646</c:v>
                </c:pt>
                <c:pt idx="120">
                  <c:v>10.336677695733647</c:v>
                </c:pt>
                <c:pt idx="121">
                  <c:v>11.435444803479003</c:v>
                </c:pt>
                <c:pt idx="122">
                  <c:v>10.559497982304892</c:v>
                </c:pt>
                <c:pt idx="123">
                  <c:v>9.3143435416010547</c:v>
                </c:pt>
                <c:pt idx="124">
                  <c:v>9.4162452321486594</c:v>
                </c:pt>
                <c:pt idx="125">
                  <c:v>6.0728201269921618</c:v>
                </c:pt>
                <c:pt idx="126">
                  <c:v>6.2275490644791427</c:v>
                </c:pt>
                <c:pt idx="127">
                  <c:v>6.7074221132617353</c:v>
                </c:pt>
                <c:pt idx="128">
                  <c:v>9.2750307659559414</c:v>
                </c:pt>
                <c:pt idx="129">
                  <c:v>10.07791426481174</c:v>
                </c:pt>
                <c:pt idx="130">
                  <c:v>11.08187107326814</c:v>
                </c:pt>
                <c:pt idx="131">
                  <c:v>11.779412085897308</c:v>
                </c:pt>
                <c:pt idx="132">
                  <c:v>11.096648778173323</c:v>
                </c:pt>
                <c:pt idx="133">
                  <c:v>9.6551069299304562</c:v>
                </c:pt>
                <c:pt idx="134">
                  <c:v>10.989671738672552</c:v>
                </c:pt>
                <c:pt idx="135">
                  <c:v>11.229312975675317</c:v>
                </c:pt>
                <c:pt idx="136">
                  <c:v>12.220398222383587</c:v>
                </c:pt>
                <c:pt idx="137">
                  <c:v>12.684915392862322</c:v>
                </c:pt>
                <c:pt idx="138">
                  <c:v>11.120809266504908</c:v>
                </c:pt>
                <c:pt idx="139">
                  <c:v>13.825442801270492</c:v>
                </c:pt>
                <c:pt idx="140">
                  <c:v>13.90047705494727</c:v>
                </c:pt>
                <c:pt idx="141">
                  <c:v>11.245521005647953</c:v>
                </c:pt>
                <c:pt idx="142">
                  <c:v>12.893826654684814</c:v>
                </c:pt>
                <c:pt idx="143">
                  <c:v>14.012166505049603</c:v>
                </c:pt>
                <c:pt idx="144">
                  <c:v>16.344945638361065</c:v>
                </c:pt>
                <c:pt idx="145">
                  <c:v>16.825499429977864</c:v>
                </c:pt>
                <c:pt idx="146">
                  <c:v>13.029759345284225</c:v>
                </c:pt>
                <c:pt idx="147">
                  <c:v>15.014203755694913</c:v>
                </c:pt>
                <c:pt idx="148">
                  <c:v>15.321271564605173</c:v>
                </c:pt>
                <c:pt idx="149">
                  <c:v>11.836996925081595</c:v>
                </c:pt>
                <c:pt idx="150">
                  <c:v>14.027956276691675</c:v>
                </c:pt>
                <c:pt idx="151">
                  <c:v>16.679855707473902</c:v>
                </c:pt>
                <c:pt idx="152">
                  <c:v>16.488746100147772</c:v>
                </c:pt>
                <c:pt idx="153">
                  <c:v>16.475650998680464</c:v>
                </c:pt>
                <c:pt idx="154">
                  <c:v>16.514050150635139</c:v>
                </c:pt>
                <c:pt idx="155">
                  <c:v>16.497033091569023</c:v>
                </c:pt>
                <c:pt idx="156">
                  <c:v>16.499141762442967</c:v>
                </c:pt>
                <c:pt idx="157">
                  <c:v>16.16759027018368</c:v>
                </c:pt>
                <c:pt idx="158">
                  <c:v>12.666347904500999</c:v>
                </c:pt>
                <c:pt idx="159">
                  <c:v>14.138894336052221</c:v>
                </c:pt>
                <c:pt idx="160">
                  <c:v>13.986161514557057</c:v>
                </c:pt>
                <c:pt idx="161">
                  <c:v>14.817103520046103</c:v>
                </c:pt>
                <c:pt idx="162">
                  <c:v>16.42708798755077</c:v>
                </c:pt>
                <c:pt idx="163">
                  <c:v>14.316938752883596</c:v>
                </c:pt>
                <c:pt idx="164">
                  <c:v>13.770349292299739</c:v>
                </c:pt>
                <c:pt idx="165">
                  <c:v>13.895335561702863</c:v>
                </c:pt>
                <c:pt idx="166">
                  <c:v>17.757274003765279</c:v>
                </c:pt>
                <c:pt idx="167">
                  <c:v>16.138807071166884</c:v>
                </c:pt>
                <c:pt idx="168">
                  <c:v>16.471050797122345</c:v>
                </c:pt>
                <c:pt idx="169">
                  <c:v>16.574673422911015</c:v>
                </c:pt>
                <c:pt idx="170">
                  <c:v>16.46748815569077</c:v>
                </c:pt>
                <c:pt idx="171">
                  <c:v>16.503810351669443</c:v>
                </c:pt>
                <c:pt idx="172">
                  <c:v>16.503513464883483</c:v>
                </c:pt>
                <c:pt idx="173">
                  <c:v>16.164274875613351</c:v>
                </c:pt>
                <c:pt idx="174">
                  <c:v>16.667276984712743</c:v>
                </c:pt>
                <c:pt idx="175">
                  <c:v>16.472315695041406</c:v>
                </c:pt>
                <c:pt idx="176">
                  <c:v>16.485962655027176</c:v>
                </c:pt>
                <c:pt idx="177">
                  <c:v>16.511632723312847</c:v>
                </c:pt>
                <c:pt idx="178">
                  <c:v>16.496523195839046</c:v>
                </c:pt>
                <c:pt idx="179">
                  <c:v>16.499799614861669</c:v>
                </c:pt>
                <c:pt idx="180">
                  <c:v>16.500679659929325</c:v>
                </c:pt>
                <c:pt idx="181">
                  <c:v>16.499693567558392</c:v>
                </c:pt>
                <c:pt idx="182">
                  <c:v>16.500039939565916</c:v>
                </c:pt>
                <c:pt idx="183">
                  <c:v>16.500031102290645</c:v>
                </c:pt>
                <c:pt idx="184">
                  <c:v>16.499977792260356</c:v>
                </c:pt>
                <c:pt idx="185">
                  <c:v>16.500005920154713</c:v>
                </c:pt>
                <c:pt idx="186">
                  <c:v>16.500000741212585</c:v>
                </c:pt>
                <c:pt idx="187">
                  <c:v>16.499998642701254</c:v>
                </c:pt>
                <c:pt idx="188">
                  <c:v>16.500000555113946</c:v>
                </c:pt>
                <c:pt idx="189">
                  <c:v>16.499999948659486</c:v>
                </c:pt>
                <c:pt idx="190">
                  <c:v>15.499999933151265</c:v>
                </c:pt>
                <c:pt idx="191">
                  <c:v>15.833333375314455</c:v>
                </c:pt>
                <c:pt idx="192">
                  <c:v>16.999999990150894</c:v>
                </c:pt>
                <c:pt idx="193">
                  <c:v>16.361111109038809</c:v>
                </c:pt>
                <c:pt idx="194">
                  <c:v>16.48611111378878</c:v>
                </c:pt>
                <c:pt idx="195">
                  <c:v>16.530092591599143</c:v>
                </c:pt>
                <c:pt idx="196">
                  <c:v>16.487268518568964</c:v>
                </c:pt>
                <c:pt idx="197">
                  <c:v>14.668016975448992</c:v>
                </c:pt>
                <c:pt idx="198">
                  <c:v>16.251446759180677</c:v>
                </c:pt>
                <c:pt idx="199">
                  <c:v>16.929607124501498</c:v>
                </c:pt>
                <c:pt idx="200">
                  <c:v>16.326621977885807</c:v>
                </c:pt>
                <c:pt idx="201">
                  <c:v>16.515087823640183</c:v>
                </c:pt>
                <c:pt idx="202">
                  <c:v>16.521352425198941</c:v>
                </c:pt>
                <c:pt idx="203">
                  <c:v>16.486809150127165</c:v>
                </c:pt>
                <c:pt idx="204">
                  <c:v>16.503036687403263</c:v>
                </c:pt>
                <c:pt idx="205">
                  <c:v>16.500680131277175</c:v>
                </c:pt>
                <c:pt idx="206">
                  <c:v>16.499153819794202</c:v>
                </c:pt>
                <c:pt idx="207">
                  <c:v>16.500309734890038</c:v>
                </c:pt>
                <c:pt idx="208">
                  <c:v>16.499986162589281</c:v>
                </c:pt>
                <c:pt idx="209">
                  <c:v>16.499955296223689</c:v>
                </c:pt>
                <c:pt idx="210">
                  <c:v>16.500024658123277</c:v>
                </c:pt>
                <c:pt idx="211">
                  <c:v>16.499995121567746</c:v>
                </c:pt>
                <c:pt idx="212">
                  <c:v>16.499998329528914</c:v>
                </c:pt>
                <c:pt idx="213">
                  <c:v>16.500001648307588</c:v>
                </c:pt>
                <c:pt idx="214">
                  <c:v>16.499999454258059</c:v>
                </c:pt>
                <c:pt idx="215">
                  <c:v>16.499999998153044</c:v>
                </c:pt>
                <c:pt idx="216">
                  <c:v>16.500000091880469</c:v>
                </c:pt>
                <c:pt idx="217">
                  <c:v>16.499999954367595</c:v>
                </c:pt>
                <c:pt idx="218">
                  <c:v>16.500000007502795</c:v>
                </c:pt>
                <c:pt idx="219">
                  <c:v>16.500000003854002</c:v>
                </c:pt>
                <c:pt idx="220">
                  <c:v>16.499999996822531</c:v>
                </c:pt>
                <c:pt idx="221">
                  <c:v>16.5000000009464</c:v>
                </c:pt>
                <c:pt idx="222">
                  <c:v>16.500000000056382</c:v>
                </c:pt>
                <c:pt idx="223">
                  <c:v>16.499999999814079</c:v>
                </c:pt>
                <c:pt idx="224">
                  <c:v>16.500000000083563</c:v>
                </c:pt>
                <c:pt idx="225">
                  <c:v>16.499999999989203</c:v>
                </c:pt>
                <c:pt idx="226">
                  <c:v>13.833333333324806</c:v>
                </c:pt>
                <c:pt idx="227">
                  <c:v>15.8333333333394</c:v>
                </c:pt>
                <c:pt idx="228">
                  <c:v>17.277777777776169</c:v>
                </c:pt>
                <c:pt idx="229">
                  <c:v>16.222222222222019</c:v>
                </c:pt>
                <c:pt idx="230">
                  <c:v>16.509259259259629</c:v>
                </c:pt>
                <c:pt idx="231">
                  <c:v>16.541666666666515</c:v>
                </c:pt>
                <c:pt idx="232">
                  <c:v>16.477623456790141</c:v>
                </c:pt>
                <c:pt idx="233">
                  <c:v>16.170910493827183</c:v>
                </c:pt>
                <c:pt idx="234">
                  <c:v>16.334940843621389</c:v>
                </c:pt>
                <c:pt idx="235">
                  <c:v>16.63737782921811</c:v>
                </c:pt>
                <c:pt idx="236">
                  <c:v>16.45882094478738</c:v>
                </c:pt>
                <c:pt idx="237">
                  <c:v>16.497693222736626</c:v>
                </c:pt>
                <c:pt idx="238">
                  <c:v>16.508016564500455</c:v>
                </c:pt>
                <c:pt idx="239">
                  <c:v>16.496376180626999</c:v>
                </c:pt>
                <c:pt idx="240">
                  <c:v>16.500475815603092</c:v>
                </c:pt>
                <c:pt idx="241">
                  <c:v>16.500366062093953</c:v>
                </c:pt>
                <c:pt idx="242">
                  <c:v>16.499737666352509</c:v>
                </c:pt>
                <c:pt idx="243">
                  <c:v>16.500070156474752</c:v>
                </c:pt>
                <c:pt idx="244">
                  <c:v>16.500008644037205</c:v>
                </c:pt>
                <c:pt idx="245">
                  <c:v>16.499983985235605</c:v>
                </c:pt>
                <c:pt idx="246">
                  <c:v>16.166673233375995</c:v>
                </c:pt>
                <c:pt idx="247">
                  <c:v>15.499999385772737</c:v>
                </c:pt>
                <c:pt idx="248">
                  <c:v>15.722221434884299</c:v>
                </c:pt>
                <c:pt idx="249">
                  <c:v>12.888889384929064</c:v>
                </c:pt>
                <c:pt idx="250">
                  <c:v>13.435185068388085</c:v>
                </c:pt>
                <c:pt idx="251">
                  <c:v>13.634259234984446</c:v>
                </c:pt>
                <c:pt idx="252">
                  <c:v>13.110339537776431</c:v>
                </c:pt>
                <c:pt idx="253">
                  <c:v>12.005787025281043</c:v>
                </c:pt>
                <c:pt idx="254">
                  <c:v>15.312049897730072</c:v>
                </c:pt>
                <c:pt idx="255">
                  <c:v>15.509677213588121</c:v>
                </c:pt>
                <c:pt idx="256">
                  <c:v>17.193153076917596</c:v>
                </c:pt>
                <c:pt idx="257">
                  <c:v>16.318477259276516</c:v>
                </c:pt>
                <c:pt idx="258">
                  <c:v>16.475235857542142</c:v>
                </c:pt>
                <c:pt idx="259">
                  <c:v>16.542635861349506</c:v>
                </c:pt>
                <c:pt idx="260">
                  <c:v>16.482809426401555</c:v>
                </c:pt>
                <c:pt idx="261">
                  <c:v>14.668155976574306</c:v>
                </c:pt>
                <c:pt idx="262">
                  <c:v>12.585453773979255</c:v>
                </c:pt>
                <c:pt idx="263">
                  <c:v>12.262580450247988</c:v>
                </c:pt>
                <c:pt idx="264">
                  <c:v>13.604467479212795</c:v>
                </c:pt>
                <c:pt idx="265">
                  <c:v>17.987336185352273</c:v>
                </c:pt>
                <c:pt idx="266">
                  <c:v>16.238920660788398</c:v>
                </c:pt>
                <c:pt idx="267">
                  <c:v>16.382650305380423</c:v>
                </c:pt>
                <c:pt idx="268">
                  <c:v>15.435521403845057</c:v>
                </c:pt>
                <c:pt idx="269">
                  <c:v>14.385130913847402</c:v>
                </c:pt>
                <c:pt idx="270">
                  <c:v>15.734847642435458</c:v>
                </c:pt>
                <c:pt idx="271">
                  <c:v>15.235054359807707</c:v>
                </c:pt>
                <c:pt idx="272">
                  <c:v>14.259998213023568</c:v>
                </c:pt>
                <c:pt idx="273">
                  <c:v>15.164158500186931</c:v>
                </c:pt>
                <c:pt idx="274">
                  <c:v>14.541254381069271</c:v>
                </c:pt>
                <c:pt idx="275">
                  <c:v>15.535346392767542</c:v>
                </c:pt>
                <c:pt idx="276">
                  <c:v>10.308784406771352</c:v>
                </c:pt>
                <c:pt idx="277">
                  <c:v>9.589716731153068</c:v>
                </c:pt>
                <c:pt idx="278">
                  <c:v>12.15367756662824</c:v>
                </c:pt>
                <c:pt idx="279">
                  <c:v>10.15820842816037</c:v>
                </c:pt>
                <c:pt idx="280">
                  <c:v>11.561949524815107</c:v>
                </c:pt>
                <c:pt idx="281">
                  <c:v>10.859323832899051</c:v>
                </c:pt>
                <c:pt idx="282">
                  <c:v>12.976679829414623</c:v>
                </c:pt>
                <c:pt idx="283">
                  <c:v>11.201772779809513</c:v>
                </c:pt>
                <c:pt idx="284">
                  <c:v>12.403000305192807</c:v>
                </c:pt>
                <c:pt idx="285">
                  <c:v>14.431537717435345</c:v>
                </c:pt>
                <c:pt idx="286">
                  <c:v>15.717064423750195</c:v>
                </c:pt>
                <c:pt idx="287">
                  <c:v>17.236211501885677</c:v>
                </c:pt>
                <c:pt idx="288">
                  <c:v>16.262383511765464</c:v>
                </c:pt>
                <c:pt idx="289">
                  <c:v>14.829439660469657</c:v>
                </c:pt>
                <c:pt idx="290">
                  <c:v>12.374882917804262</c:v>
                </c:pt>
                <c:pt idx="291">
                  <c:v>13.174318597686261</c:v>
                </c:pt>
                <c:pt idx="292">
                  <c:v>13.017026881522824</c:v>
                </c:pt>
                <c:pt idx="293">
                  <c:v>11.629100126290876</c:v>
                </c:pt>
                <c:pt idx="294">
                  <c:v>10.515945456600758</c:v>
                </c:pt>
                <c:pt idx="295">
                  <c:v>11.470510583984476</c:v>
                </c:pt>
                <c:pt idx="296">
                  <c:v>12.178753798574304</c:v>
                </c:pt>
                <c:pt idx="297">
                  <c:v>13.332204670048771</c:v>
                </c:pt>
                <c:pt idx="298">
                  <c:v>15.304105365213232</c:v>
                </c:pt>
                <c:pt idx="299">
                  <c:v>13.459246539051922</c:v>
                </c:pt>
                <c:pt idx="300">
                  <c:v>16.219692502938504</c:v>
                </c:pt>
                <c:pt idx="301">
                  <c:v>8.8136126586887613</c:v>
                </c:pt>
                <c:pt idx="302">
                  <c:v>7.7232449201658699</c:v>
                </c:pt>
                <c:pt idx="303">
                  <c:v>7.8361087634689399</c:v>
                </c:pt>
                <c:pt idx="304">
                  <c:v>5.1280714649045516</c:v>
                </c:pt>
                <c:pt idx="305">
                  <c:v>4.9632794736362351</c:v>
                </c:pt>
                <c:pt idx="306">
                  <c:v>10.663681685697791</c:v>
                </c:pt>
                <c:pt idx="307">
                  <c:v>12.840945911545067</c:v>
                </c:pt>
                <c:pt idx="308">
                  <c:v>10.4689134299445</c:v>
                </c:pt>
                <c:pt idx="309">
                  <c:v>10.292052299770241</c:v>
                </c:pt>
                <c:pt idx="310">
                  <c:v>8.2758216117907981</c:v>
                </c:pt>
                <c:pt idx="311">
                  <c:v>8.4800804774762266</c:v>
                </c:pt>
                <c:pt idx="312">
                  <c:v>7.213989492630084</c:v>
                </c:pt>
                <c:pt idx="313">
                  <c:v>5.3129918407722521</c:v>
                </c:pt>
                <c:pt idx="314">
                  <c:v>5.1411724975088609</c:v>
                </c:pt>
                <c:pt idx="315">
                  <c:v>4.3772484444501938</c:v>
                </c:pt>
                <c:pt idx="316">
                  <c:v>5.4545136948567601</c:v>
                </c:pt>
                <c:pt idx="317">
                  <c:v>4.8765350784965875</c:v>
                </c:pt>
                <c:pt idx="318">
                  <c:v>6.1526468449422449</c:v>
                </c:pt>
                <c:pt idx="319">
                  <c:v>5.1109207311127802</c:v>
                </c:pt>
                <c:pt idx="320">
                  <c:v>3.5857651602865701</c:v>
                </c:pt>
                <c:pt idx="321">
                  <c:v>3.8552972980045852</c:v>
                </c:pt>
                <c:pt idx="322">
                  <c:v>4.4747238242832772</c:v>
                </c:pt>
                <c:pt idx="323">
                  <c:v>5.1200885381909318</c:v>
                </c:pt>
                <c:pt idx="324">
                  <c:v>3.1941684268573218</c:v>
                </c:pt>
                <c:pt idx="325">
                  <c:v>1.5495676968728509</c:v>
                </c:pt>
                <c:pt idx="326">
                  <c:v>2.0261880804206878</c:v>
                </c:pt>
                <c:pt idx="327">
                  <c:v>7.5619780103108498</c:v>
                </c:pt>
                <c:pt idx="328">
                  <c:v>6.7146463147744608</c:v>
                </c:pt>
                <c:pt idx="329">
                  <c:v>7.3823471742276272</c:v>
                </c:pt>
                <c:pt idx="330">
                  <c:v>8.6897186937571096</c:v>
                </c:pt>
                <c:pt idx="331">
                  <c:v>10.591416124083507</c:v>
                </c:pt>
                <c:pt idx="332">
                  <c:v>10.089338822332062</c:v>
                </c:pt>
                <c:pt idx="333">
                  <c:v>9.1900945681533841</c:v>
                </c:pt>
                <c:pt idx="334">
                  <c:v>5.7233962455346301</c:v>
                </c:pt>
                <c:pt idx="335">
                  <c:v>2.7732861158737894</c:v>
                </c:pt>
                <c:pt idx="336">
                  <c:v>1.8261242344740003</c:v>
                </c:pt>
                <c:pt idx="337">
                  <c:v>2.9580568634507012</c:v>
                </c:pt>
                <c:pt idx="338">
                  <c:v>1.7166175291956491</c:v>
                </c:pt>
                <c:pt idx="339">
                  <c:v>2.4820150914937265</c:v>
                </c:pt>
                <c:pt idx="340">
                  <c:v>0.30622286605386129</c:v>
                </c:pt>
                <c:pt idx="341">
                  <c:v>4.7665527183907805</c:v>
                </c:pt>
                <c:pt idx="342">
                  <c:v>8.7323531631289661</c:v>
                </c:pt>
                <c:pt idx="343">
                  <c:v>9.0060646320370541</c:v>
                </c:pt>
                <c:pt idx="344">
                  <c:v>6.3749088234599798</c:v>
                </c:pt>
                <c:pt idx="345">
                  <c:v>4.4782014829305012</c:v>
                </c:pt>
                <c:pt idx="346">
                  <c:v>5.3650811212914187</c:v>
                </c:pt>
                <c:pt idx="347">
                  <c:v>4.0710925255325403</c:v>
                </c:pt>
                <c:pt idx="348">
                  <c:v>5.4036068836851605</c:v>
                </c:pt>
                <c:pt idx="349">
                  <c:v>6.2863478039019984</c:v>
                </c:pt>
                <c:pt idx="350">
                  <c:v>7.4562249507681422</c:v>
                </c:pt>
                <c:pt idx="351">
                  <c:v>7.7241628906322637</c:v>
                </c:pt>
                <c:pt idx="352">
                  <c:v>11.561881062889178</c:v>
                </c:pt>
                <c:pt idx="353">
                  <c:v>7.9316989867833678</c:v>
                </c:pt>
                <c:pt idx="354">
                  <c:v>12.273836996126789</c:v>
                </c:pt>
                <c:pt idx="355">
                  <c:v>10.874465004139378</c:v>
                </c:pt>
                <c:pt idx="356">
                  <c:v>7.5171279985758455</c:v>
                </c:pt>
                <c:pt idx="357">
                  <c:v>7.7623585000221809</c:v>
                </c:pt>
                <c:pt idx="358">
                  <c:v>7.5326327502262682</c:v>
                </c:pt>
                <c:pt idx="359">
                  <c:v>8.6066238748831694</c:v>
                </c:pt>
                <c:pt idx="360">
                  <c:v>6.2745826041873709</c:v>
                </c:pt>
                <c:pt idx="361">
                  <c:v>4.0949380520924521</c:v>
                </c:pt>
                <c:pt idx="362">
                  <c:v>6.2401005399225458</c:v>
                </c:pt>
                <c:pt idx="363">
                  <c:v>3.3641267213566537</c:v>
                </c:pt>
                <c:pt idx="364">
                  <c:v>2.2779198826679159</c:v>
                </c:pt>
                <c:pt idx="365">
                  <c:v>5.1336856051065993</c:v>
                </c:pt>
                <c:pt idx="366">
                  <c:v>3.5535038836687156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8-447A-8043-9B5DA76A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28280"/>
        <c:axId val="617830576"/>
      </c:scatterChart>
      <c:valAx>
        <c:axId val="617828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30576"/>
        <c:crossesAt val="-5"/>
        <c:crossBetween val="midCat"/>
      </c:valAx>
      <c:valAx>
        <c:axId val="6178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282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Degrés-Jours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'DJ2019'!$J$22</c:f>
              <c:strCache>
                <c:ptCount val="1"/>
                <c:pt idx="0">
                  <c:v>DG 16,5 cal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'DJ2019'!$A$23:$A$389</c:f>
              <c:numCache>
                <c:formatCode>m/d/yyyy</c:formatCode>
                <c:ptCount val="367"/>
                <c:pt idx="0">
                  <c:v>43464</c:v>
                </c:pt>
                <c:pt idx="1">
                  <c:v>43465</c:v>
                </c:pt>
                <c:pt idx="2">
                  <c:v>43466</c:v>
                </c:pt>
                <c:pt idx="3">
                  <c:v>43467</c:v>
                </c:pt>
                <c:pt idx="4">
                  <c:v>43468</c:v>
                </c:pt>
                <c:pt idx="5">
                  <c:v>43469</c:v>
                </c:pt>
                <c:pt idx="6">
                  <c:v>43470</c:v>
                </c:pt>
                <c:pt idx="7">
                  <c:v>43471</c:v>
                </c:pt>
                <c:pt idx="8">
                  <c:v>43472</c:v>
                </c:pt>
                <c:pt idx="9">
                  <c:v>43473</c:v>
                </c:pt>
                <c:pt idx="10">
                  <c:v>43474</c:v>
                </c:pt>
                <c:pt idx="11">
                  <c:v>43475</c:v>
                </c:pt>
                <c:pt idx="12">
                  <c:v>43476</c:v>
                </c:pt>
                <c:pt idx="13">
                  <c:v>43477</c:v>
                </c:pt>
                <c:pt idx="14">
                  <c:v>43478</c:v>
                </c:pt>
                <c:pt idx="15">
                  <c:v>43479</c:v>
                </c:pt>
                <c:pt idx="16">
                  <c:v>43480</c:v>
                </c:pt>
                <c:pt idx="17">
                  <c:v>43481</c:v>
                </c:pt>
                <c:pt idx="18">
                  <c:v>43482</c:v>
                </c:pt>
                <c:pt idx="19">
                  <c:v>43483</c:v>
                </c:pt>
                <c:pt idx="20">
                  <c:v>43484</c:v>
                </c:pt>
                <c:pt idx="21">
                  <c:v>43485</c:v>
                </c:pt>
                <c:pt idx="22">
                  <c:v>43486</c:v>
                </c:pt>
                <c:pt idx="23">
                  <c:v>43487</c:v>
                </c:pt>
                <c:pt idx="24">
                  <c:v>43488</c:v>
                </c:pt>
                <c:pt idx="25">
                  <c:v>43489</c:v>
                </c:pt>
                <c:pt idx="26">
                  <c:v>43490</c:v>
                </c:pt>
                <c:pt idx="27">
                  <c:v>43491</c:v>
                </c:pt>
                <c:pt idx="28">
                  <c:v>43492</c:v>
                </c:pt>
                <c:pt idx="29">
                  <c:v>43493</c:v>
                </c:pt>
                <c:pt idx="30">
                  <c:v>43494</c:v>
                </c:pt>
                <c:pt idx="31">
                  <c:v>43495</c:v>
                </c:pt>
                <c:pt idx="32">
                  <c:v>43496</c:v>
                </c:pt>
                <c:pt idx="33">
                  <c:v>43497</c:v>
                </c:pt>
                <c:pt idx="34">
                  <c:v>43498</c:v>
                </c:pt>
                <c:pt idx="35">
                  <c:v>43499</c:v>
                </c:pt>
                <c:pt idx="36">
                  <c:v>43500</c:v>
                </c:pt>
                <c:pt idx="37">
                  <c:v>43501</c:v>
                </c:pt>
                <c:pt idx="38">
                  <c:v>43502</c:v>
                </c:pt>
                <c:pt idx="39">
                  <c:v>43503</c:v>
                </c:pt>
                <c:pt idx="40">
                  <c:v>43504</c:v>
                </c:pt>
                <c:pt idx="41">
                  <c:v>43505</c:v>
                </c:pt>
                <c:pt idx="42">
                  <c:v>43506</c:v>
                </c:pt>
                <c:pt idx="43">
                  <c:v>43507</c:v>
                </c:pt>
                <c:pt idx="44">
                  <c:v>43508</c:v>
                </c:pt>
                <c:pt idx="45">
                  <c:v>43509</c:v>
                </c:pt>
                <c:pt idx="46">
                  <c:v>43510</c:v>
                </c:pt>
                <c:pt idx="47">
                  <c:v>43511</c:v>
                </c:pt>
                <c:pt idx="48">
                  <c:v>43512</c:v>
                </c:pt>
                <c:pt idx="49">
                  <c:v>43513</c:v>
                </c:pt>
                <c:pt idx="50">
                  <c:v>43514</c:v>
                </c:pt>
                <c:pt idx="51">
                  <c:v>43515</c:v>
                </c:pt>
                <c:pt idx="52">
                  <c:v>43516</c:v>
                </c:pt>
                <c:pt idx="53">
                  <c:v>43517</c:v>
                </c:pt>
                <c:pt idx="54">
                  <c:v>43518</c:v>
                </c:pt>
                <c:pt idx="55">
                  <c:v>43519</c:v>
                </c:pt>
                <c:pt idx="56">
                  <c:v>43520</c:v>
                </c:pt>
                <c:pt idx="57">
                  <c:v>43521</c:v>
                </c:pt>
                <c:pt idx="58">
                  <c:v>43522</c:v>
                </c:pt>
                <c:pt idx="59">
                  <c:v>43523</c:v>
                </c:pt>
                <c:pt idx="60">
                  <c:v>43524</c:v>
                </c:pt>
                <c:pt idx="61">
                  <c:v>43525</c:v>
                </c:pt>
                <c:pt idx="62">
                  <c:v>43526</c:v>
                </c:pt>
                <c:pt idx="63">
                  <c:v>43527</c:v>
                </c:pt>
                <c:pt idx="64">
                  <c:v>43528</c:v>
                </c:pt>
                <c:pt idx="65">
                  <c:v>43529</c:v>
                </c:pt>
                <c:pt idx="66">
                  <c:v>43530</c:v>
                </c:pt>
                <c:pt idx="67">
                  <c:v>43531</c:v>
                </c:pt>
                <c:pt idx="68">
                  <c:v>43532</c:v>
                </c:pt>
                <c:pt idx="69">
                  <c:v>43533</c:v>
                </c:pt>
                <c:pt idx="70">
                  <c:v>43534</c:v>
                </c:pt>
                <c:pt idx="71">
                  <c:v>43535</c:v>
                </c:pt>
                <c:pt idx="72">
                  <c:v>43536</c:v>
                </c:pt>
                <c:pt idx="73">
                  <c:v>43537</c:v>
                </c:pt>
                <c:pt idx="74">
                  <c:v>43538</c:v>
                </c:pt>
                <c:pt idx="75">
                  <c:v>43539</c:v>
                </c:pt>
                <c:pt idx="76">
                  <c:v>43540</c:v>
                </c:pt>
                <c:pt idx="77">
                  <c:v>43541</c:v>
                </c:pt>
                <c:pt idx="78">
                  <c:v>43542</c:v>
                </c:pt>
                <c:pt idx="79">
                  <c:v>43543</c:v>
                </c:pt>
                <c:pt idx="80">
                  <c:v>43544</c:v>
                </c:pt>
                <c:pt idx="81">
                  <c:v>43545</c:v>
                </c:pt>
                <c:pt idx="82">
                  <c:v>43546</c:v>
                </c:pt>
                <c:pt idx="83">
                  <c:v>43547</c:v>
                </c:pt>
                <c:pt idx="84">
                  <c:v>43548</c:v>
                </c:pt>
                <c:pt idx="85">
                  <c:v>43549</c:v>
                </c:pt>
                <c:pt idx="86">
                  <c:v>43550</c:v>
                </c:pt>
                <c:pt idx="87">
                  <c:v>43551</c:v>
                </c:pt>
                <c:pt idx="88">
                  <c:v>43552</c:v>
                </c:pt>
                <c:pt idx="89">
                  <c:v>43553</c:v>
                </c:pt>
                <c:pt idx="90">
                  <c:v>43554</c:v>
                </c:pt>
                <c:pt idx="91">
                  <c:v>43555</c:v>
                </c:pt>
                <c:pt idx="92">
                  <c:v>43556</c:v>
                </c:pt>
                <c:pt idx="93">
                  <c:v>43557</c:v>
                </c:pt>
                <c:pt idx="94">
                  <c:v>43558</c:v>
                </c:pt>
                <c:pt idx="95">
                  <c:v>43559</c:v>
                </c:pt>
                <c:pt idx="96">
                  <c:v>43560</c:v>
                </c:pt>
                <c:pt idx="97">
                  <c:v>43561</c:v>
                </c:pt>
                <c:pt idx="98">
                  <c:v>43562</c:v>
                </c:pt>
                <c:pt idx="99">
                  <c:v>43563</c:v>
                </c:pt>
                <c:pt idx="100">
                  <c:v>43564</c:v>
                </c:pt>
                <c:pt idx="101">
                  <c:v>43565</c:v>
                </c:pt>
                <c:pt idx="102">
                  <c:v>43566</c:v>
                </c:pt>
                <c:pt idx="103">
                  <c:v>43567</c:v>
                </c:pt>
                <c:pt idx="104">
                  <c:v>43568</c:v>
                </c:pt>
                <c:pt idx="105">
                  <c:v>43569</c:v>
                </c:pt>
                <c:pt idx="106">
                  <c:v>43570</c:v>
                </c:pt>
                <c:pt idx="107">
                  <c:v>43571</c:v>
                </c:pt>
                <c:pt idx="108">
                  <c:v>43572</c:v>
                </c:pt>
                <c:pt idx="109">
                  <c:v>43573</c:v>
                </c:pt>
                <c:pt idx="110">
                  <c:v>43574</c:v>
                </c:pt>
                <c:pt idx="111">
                  <c:v>43575</c:v>
                </c:pt>
                <c:pt idx="112">
                  <c:v>43576</c:v>
                </c:pt>
                <c:pt idx="113">
                  <c:v>43577</c:v>
                </c:pt>
                <c:pt idx="114">
                  <c:v>43578</c:v>
                </c:pt>
                <c:pt idx="115">
                  <c:v>43579</c:v>
                </c:pt>
                <c:pt idx="116">
                  <c:v>43580</c:v>
                </c:pt>
                <c:pt idx="117">
                  <c:v>43581</c:v>
                </c:pt>
                <c:pt idx="118">
                  <c:v>43582</c:v>
                </c:pt>
                <c:pt idx="119">
                  <c:v>43583</c:v>
                </c:pt>
                <c:pt idx="120">
                  <c:v>43584</c:v>
                </c:pt>
                <c:pt idx="121">
                  <c:v>43585</c:v>
                </c:pt>
                <c:pt idx="122">
                  <c:v>43586</c:v>
                </c:pt>
                <c:pt idx="123">
                  <c:v>43587</c:v>
                </c:pt>
                <c:pt idx="124">
                  <c:v>43588</c:v>
                </c:pt>
                <c:pt idx="125">
                  <c:v>43589</c:v>
                </c:pt>
                <c:pt idx="126">
                  <c:v>43590</c:v>
                </c:pt>
                <c:pt idx="127">
                  <c:v>43591</c:v>
                </c:pt>
                <c:pt idx="128">
                  <c:v>43592</c:v>
                </c:pt>
                <c:pt idx="129">
                  <c:v>43593</c:v>
                </c:pt>
                <c:pt idx="130">
                  <c:v>43594</c:v>
                </c:pt>
                <c:pt idx="131">
                  <c:v>43595</c:v>
                </c:pt>
                <c:pt idx="132">
                  <c:v>43596</c:v>
                </c:pt>
                <c:pt idx="133">
                  <c:v>43597</c:v>
                </c:pt>
                <c:pt idx="134">
                  <c:v>43598</c:v>
                </c:pt>
                <c:pt idx="135">
                  <c:v>43599</c:v>
                </c:pt>
                <c:pt idx="136">
                  <c:v>43600</c:v>
                </c:pt>
                <c:pt idx="137">
                  <c:v>43601</c:v>
                </c:pt>
                <c:pt idx="138">
                  <c:v>43602</c:v>
                </c:pt>
                <c:pt idx="139">
                  <c:v>43603</c:v>
                </c:pt>
                <c:pt idx="140">
                  <c:v>43604</c:v>
                </c:pt>
                <c:pt idx="141">
                  <c:v>43605</c:v>
                </c:pt>
                <c:pt idx="142">
                  <c:v>43606</c:v>
                </c:pt>
                <c:pt idx="143">
                  <c:v>43607</c:v>
                </c:pt>
                <c:pt idx="144">
                  <c:v>43608</c:v>
                </c:pt>
                <c:pt idx="145">
                  <c:v>43609</c:v>
                </c:pt>
                <c:pt idx="146">
                  <c:v>43610</c:v>
                </c:pt>
                <c:pt idx="147">
                  <c:v>43611</c:v>
                </c:pt>
                <c:pt idx="148">
                  <c:v>43612</c:v>
                </c:pt>
                <c:pt idx="149">
                  <c:v>43613</c:v>
                </c:pt>
                <c:pt idx="150">
                  <c:v>43614</c:v>
                </c:pt>
                <c:pt idx="151">
                  <c:v>43615</c:v>
                </c:pt>
                <c:pt idx="152">
                  <c:v>43616</c:v>
                </c:pt>
                <c:pt idx="153">
                  <c:v>43617</c:v>
                </c:pt>
                <c:pt idx="154">
                  <c:v>43618</c:v>
                </c:pt>
                <c:pt idx="155">
                  <c:v>43619</c:v>
                </c:pt>
                <c:pt idx="156">
                  <c:v>43620</c:v>
                </c:pt>
                <c:pt idx="157">
                  <c:v>43621</c:v>
                </c:pt>
                <c:pt idx="158">
                  <c:v>43622</c:v>
                </c:pt>
                <c:pt idx="159">
                  <c:v>43623</c:v>
                </c:pt>
                <c:pt idx="160">
                  <c:v>43624</c:v>
                </c:pt>
                <c:pt idx="161">
                  <c:v>43625</c:v>
                </c:pt>
                <c:pt idx="162">
                  <c:v>43626</c:v>
                </c:pt>
                <c:pt idx="163">
                  <c:v>43627</c:v>
                </c:pt>
                <c:pt idx="164">
                  <c:v>43628</c:v>
                </c:pt>
                <c:pt idx="165">
                  <c:v>43629</c:v>
                </c:pt>
                <c:pt idx="166">
                  <c:v>43630</c:v>
                </c:pt>
                <c:pt idx="167">
                  <c:v>43631</c:v>
                </c:pt>
                <c:pt idx="168">
                  <c:v>43632</c:v>
                </c:pt>
                <c:pt idx="169">
                  <c:v>43633</c:v>
                </c:pt>
                <c:pt idx="170">
                  <c:v>43634</c:v>
                </c:pt>
                <c:pt idx="171">
                  <c:v>43635</c:v>
                </c:pt>
                <c:pt idx="172">
                  <c:v>43636</c:v>
                </c:pt>
                <c:pt idx="173">
                  <c:v>43637</c:v>
                </c:pt>
                <c:pt idx="174">
                  <c:v>43638</c:v>
                </c:pt>
                <c:pt idx="175">
                  <c:v>43639</c:v>
                </c:pt>
                <c:pt idx="176">
                  <c:v>43640</c:v>
                </c:pt>
                <c:pt idx="177">
                  <c:v>43641</c:v>
                </c:pt>
                <c:pt idx="178">
                  <c:v>43642</c:v>
                </c:pt>
                <c:pt idx="179">
                  <c:v>43643</c:v>
                </c:pt>
                <c:pt idx="180">
                  <c:v>43644</c:v>
                </c:pt>
                <c:pt idx="181">
                  <c:v>43645</c:v>
                </c:pt>
                <c:pt idx="182">
                  <c:v>43646</c:v>
                </c:pt>
                <c:pt idx="183">
                  <c:v>43647</c:v>
                </c:pt>
                <c:pt idx="184">
                  <c:v>43648</c:v>
                </c:pt>
                <c:pt idx="185">
                  <c:v>43649</c:v>
                </c:pt>
                <c:pt idx="186">
                  <c:v>43650</c:v>
                </c:pt>
                <c:pt idx="187">
                  <c:v>43651</c:v>
                </c:pt>
                <c:pt idx="188">
                  <c:v>43652</c:v>
                </c:pt>
                <c:pt idx="189">
                  <c:v>43653</c:v>
                </c:pt>
                <c:pt idx="190">
                  <c:v>43654</c:v>
                </c:pt>
                <c:pt idx="191">
                  <c:v>43655</c:v>
                </c:pt>
                <c:pt idx="192">
                  <c:v>43656</c:v>
                </c:pt>
                <c:pt idx="193">
                  <c:v>43657</c:v>
                </c:pt>
                <c:pt idx="194">
                  <c:v>43658</c:v>
                </c:pt>
                <c:pt idx="195">
                  <c:v>43659</c:v>
                </c:pt>
                <c:pt idx="196">
                  <c:v>43660</c:v>
                </c:pt>
                <c:pt idx="197">
                  <c:v>43661</c:v>
                </c:pt>
                <c:pt idx="198">
                  <c:v>43662</c:v>
                </c:pt>
                <c:pt idx="199">
                  <c:v>43663</c:v>
                </c:pt>
                <c:pt idx="200">
                  <c:v>43664</c:v>
                </c:pt>
                <c:pt idx="201">
                  <c:v>43665</c:v>
                </c:pt>
                <c:pt idx="202">
                  <c:v>43666</c:v>
                </c:pt>
                <c:pt idx="203">
                  <c:v>43667</c:v>
                </c:pt>
                <c:pt idx="204">
                  <c:v>43668</c:v>
                </c:pt>
                <c:pt idx="205">
                  <c:v>43669</c:v>
                </c:pt>
                <c:pt idx="206">
                  <c:v>43670</c:v>
                </c:pt>
                <c:pt idx="207">
                  <c:v>43671</c:v>
                </c:pt>
                <c:pt idx="208">
                  <c:v>43672</c:v>
                </c:pt>
                <c:pt idx="209">
                  <c:v>43673</c:v>
                </c:pt>
                <c:pt idx="210">
                  <c:v>43674</c:v>
                </c:pt>
                <c:pt idx="211">
                  <c:v>43675</c:v>
                </c:pt>
                <c:pt idx="212">
                  <c:v>43676</c:v>
                </c:pt>
                <c:pt idx="213">
                  <c:v>43677</c:v>
                </c:pt>
                <c:pt idx="214">
                  <c:v>43678</c:v>
                </c:pt>
                <c:pt idx="215">
                  <c:v>43679</c:v>
                </c:pt>
                <c:pt idx="216">
                  <c:v>43680</c:v>
                </c:pt>
                <c:pt idx="217">
                  <c:v>43681</c:v>
                </c:pt>
                <c:pt idx="218">
                  <c:v>43682</c:v>
                </c:pt>
                <c:pt idx="219">
                  <c:v>43683</c:v>
                </c:pt>
                <c:pt idx="220">
                  <c:v>43684</c:v>
                </c:pt>
                <c:pt idx="221">
                  <c:v>43685</c:v>
                </c:pt>
                <c:pt idx="222">
                  <c:v>43686</c:v>
                </c:pt>
                <c:pt idx="223">
                  <c:v>43687</c:v>
                </c:pt>
                <c:pt idx="224">
                  <c:v>43688</c:v>
                </c:pt>
                <c:pt idx="225">
                  <c:v>43689</c:v>
                </c:pt>
                <c:pt idx="226">
                  <c:v>43690</c:v>
                </c:pt>
                <c:pt idx="227">
                  <c:v>43691</c:v>
                </c:pt>
                <c:pt idx="228">
                  <c:v>43692</c:v>
                </c:pt>
                <c:pt idx="229">
                  <c:v>43693</c:v>
                </c:pt>
                <c:pt idx="230">
                  <c:v>43694</c:v>
                </c:pt>
                <c:pt idx="231">
                  <c:v>43695</c:v>
                </c:pt>
                <c:pt idx="232">
                  <c:v>43696</c:v>
                </c:pt>
                <c:pt idx="233">
                  <c:v>43697</c:v>
                </c:pt>
                <c:pt idx="234">
                  <c:v>43698</c:v>
                </c:pt>
                <c:pt idx="235">
                  <c:v>43699</c:v>
                </c:pt>
                <c:pt idx="236">
                  <c:v>43700</c:v>
                </c:pt>
                <c:pt idx="237">
                  <c:v>43701</c:v>
                </c:pt>
                <c:pt idx="238">
                  <c:v>43702</c:v>
                </c:pt>
                <c:pt idx="239">
                  <c:v>43703</c:v>
                </c:pt>
                <c:pt idx="240">
                  <c:v>43704</c:v>
                </c:pt>
                <c:pt idx="241">
                  <c:v>43705</c:v>
                </c:pt>
                <c:pt idx="242">
                  <c:v>43706</c:v>
                </c:pt>
                <c:pt idx="243">
                  <c:v>43707</c:v>
                </c:pt>
                <c:pt idx="244">
                  <c:v>43708</c:v>
                </c:pt>
                <c:pt idx="245">
                  <c:v>43709</c:v>
                </c:pt>
                <c:pt idx="246">
                  <c:v>43710</c:v>
                </c:pt>
                <c:pt idx="247">
                  <c:v>43711</c:v>
                </c:pt>
                <c:pt idx="248">
                  <c:v>43712</c:v>
                </c:pt>
                <c:pt idx="249">
                  <c:v>43713</c:v>
                </c:pt>
                <c:pt idx="250">
                  <c:v>43714</c:v>
                </c:pt>
                <c:pt idx="251">
                  <c:v>43715</c:v>
                </c:pt>
                <c:pt idx="252">
                  <c:v>43716</c:v>
                </c:pt>
                <c:pt idx="253">
                  <c:v>43717</c:v>
                </c:pt>
                <c:pt idx="254">
                  <c:v>43718</c:v>
                </c:pt>
                <c:pt idx="255">
                  <c:v>43719</c:v>
                </c:pt>
                <c:pt idx="256">
                  <c:v>43720</c:v>
                </c:pt>
                <c:pt idx="257">
                  <c:v>43721</c:v>
                </c:pt>
                <c:pt idx="258">
                  <c:v>43722</c:v>
                </c:pt>
                <c:pt idx="259">
                  <c:v>43723</c:v>
                </c:pt>
                <c:pt idx="260">
                  <c:v>43724</c:v>
                </c:pt>
                <c:pt idx="261">
                  <c:v>43725</c:v>
                </c:pt>
                <c:pt idx="262">
                  <c:v>43726</c:v>
                </c:pt>
                <c:pt idx="263">
                  <c:v>43727</c:v>
                </c:pt>
                <c:pt idx="264">
                  <c:v>43728</c:v>
                </c:pt>
                <c:pt idx="265">
                  <c:v>43729</c:v>
                </c:pt>
                <c:pt idx="266">
                  <c:v>43730</c:v>
                </c:pt>
                <c:pt idx="267">
                  <c:v>43731</c:v>
                </c:pt>
                <c:pt idx="268">
                  <c:v>43732</c:v>
                </c:pt>
                <c:pt idx="269">
                  <c:v>43733</c:v>
                </c:pt>
                <c:pt idx="270">
                  <c:v>43734</c:v>
                </c:pt>
                <c:pt idx="271">
                  <c:v>43735</c:v>
                </c:pt>
                <c:pt idx="272">
                  <c:v>43736</c:v>
                </c:pt>
                <c:pt idx="273">
                  <c:v>43737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43743</c:v>
                </c:pt>
                <c:pt idx="280">
                  <c:v>43744</c:v>
                </c:pt>
                <c:pt idx="281">
                  <c:v>43745</c:v>
                </c:pt>
                <c:pt idx="282">
                  <c:v>43746</c:v>
                </c:pt>
                <c:pt idx="283">
                  <c:v>43747</c:v>
                </c:pt>
                <c:pt idx="284">
                  <c:v>43748</c:v>
                </c:pt>
                <c:pt idx="285">
                  <c:v>43749</c:v>
                </c:pt>
                <c:pt idx="286">
                  <c:v>43750</c:v>
                </c:pt>
                <c:pt idx="287">
                  <c:v>43751</c:v>
                </c:pt>
                <c:pt idx="288">
                  <c:v>43752</c:v>
                </c:pt>
                <c:pt idx="289">
                  <c:v>43753</c:v>
                </c:pt>
                <c:pt idx="290">
                  <c:v>43754</c:v>
                </c:pt>
                <c:pt idx="291">
                  <c:v>43755</c:v>
                </c:pt>
                <c:pt idx="292">
                  <c:v>43756</c:v>
                </c:pt>
                <c:pt idx="293">
                  <c:v>43757</c:v>
                </c:pt>
                <c:pt idx="294">
                  <c:v>43758</c:v>
                </c:pt>
                <c:pt idx="295">
                  <c:v>43759</c:v>
                </c:pt>
                <c:pt idx="296">
                  <c:v>43760</c:v>
                </c:pt>
                <c:pt idx="297">
                  <c:v>43761</c:v>
                </c:pt>
                <c:pt idx="298">
                  <c:v>43762</c:v>
                </c:pt>
                <c:pt idx="299">
                  <c:v>43763</c:v>
                </c:pt>
                <c:pt idx="300">
                  <c:v>43764</c:v>
                </c:pt>
                <c:pt idx="301">
                  <c:v>43765</c:v>
                </c:pt>
                <c:pt idx="302">
                  <c:v>43766</c:v>
                </c:pt>
                <c:pt idx="303">
                  <c:v>43767</c:v>
                </c:pt>
                <c:pt idx="304">
                  <c:v>43768</c:v>
                </c:pt>
                <c:pt idx="305">
                  <c:v>43769</c:v>
                </c:pt>
                <c:pt idx="306">
                  <c:v>43770</c:v>
                </c:pt>
                <c:pt idx="307">
                  <c:v>43771</c:v>
                </c:pt>
                <c:pt idx="308">
                  <c:v>43772</c:v>
                </c:pt>
                <c:pt idx="309">
                  <c:v>43773</c:v>
                </c:pt>
                <c:pt idx="310">
                  <c:v>43774</c:v>
                </c:pt>
                <c:pt idx="311">
                  <c:v>43775</c:v>
                </c:pt>
                <c:pt idx="312">
                  <c:v>43776</c:v>
                </c:pt>
                <c:pt idx="313">
                  <c:v>43777</c:v>
                </c:pt>
                <c:pt idx="314">
                  <c:v>43778</c:v>
                </c:pt>
                <c:pt idx="315">
                  <c:v>43779</c:v>
                </c:pt>
                <c:pt idx="316">
                  <c:v>43780</c:v>
                </c:pt>
                <c:pt idx="317">
                  <c:v>43781</c:v>
                </c:pt>
                <c:pt idx="318">
                  <c:v>43782</c:v>
                </c:pt>
                <c:pt idx="319">
                  <c:v>43783</c:v>
                </c:pt>
                <c:pt idx="320">
                  <c:v>43784</c:v>
                </c:pt>
                <c:pt idx="321">
                  <c:v>43785</c:v>
                </c:pt>
                <c:pt idx="322">
                  <c:v>43786</c:v>
                </c:pt>
                <c:pt idx="323">
                  <c:v>43787</c:v>
                </c:pt>
                <c:pt idx="324">
                  <c:v>43788</c:v>
                </c:pt>
                <c:pt idx="325">
                  <c:v>43789</c:v>
                </c:pt>
                <c:pt idx="326">
                  <c:v>43790</c:v>
                </c:pt>
                <c:pt idx="327">
                  <c:v>43791</c:v>
                </c:pt>
                <c:pt idx="328">
                  <c:v>43792</c:v>
                </c:pt>
                <c:pt idx="329">
                  <c:v>43793</c:v>
                </c:pt>
                <c:pt idx="330">
                  <c:v>43794</c:v>
                </c:pt>
                <c:pt idx="331">
                  <c:v>43795</c:v>
                </c:pt>
                <c:pt idx="332">
                  <c:v>43796</c:v>
                </c:pt>
                <c:pt idx="333">
                  <c:v>43797</c:v>
                </c:pt>
                <c:pt idx="334">
                  <c:v>43798</c:v>
                </c:pt>
                <c:pt idx="335">
                  <c:v>43799</c:v>
                </c:pt>
                <c:pt idx="336">
                  <c:v>43800</c:v>
                </c:pt>
                <c:pt idx="337">
                  <c:v>43801</c:v>
                </c:pt>
                <c:pt idx="338">
                  <c:v>43802</c:v>
                </c:pt>
                <c:pt idx="339">
                  <c:v>43803</c:v>
                </c:pt>
                <c:pt idx="340">
                  <c:v>43804</c:v>
                </c:pt>
                <c:pt idx="341">
                  <c:v>43805</c:v>
                </c:pt>
                <c:pt idx="342">
                  <c:v>43806</c:v>
                </c:pt>
                <c:pt idx="343">
                  <c:v>43807</c:v>
                </c:pt>
                <c:pt idx="344">
                  <c:v>43808</c:v>
                </c:pt>
                <c:pt idx="345">
                  <c:v>43809</c:v>
                </c:pt>
                <c:pt idx="346">
                  <c:v>43810</c:v>
                </c:pt>
                <c:pt idx="347">
                  <c:v>43811</c:v>
                </c:pt>
                <c:pt idx="348">
                  <c:v>43812</c:v>
                </c:pt>
                <c:pt idx="349">
                  <c:v>43813</c:v>
                </c:pt>
                <c:pt idx="350">
                  <c:v>43814</c:v>
                </c:pt>
                <c:pt idx="351">
                  <c:v>43815</c:v>
                </c:pt>
                <c:pt idx="352">
                  <c:v>43816</c:v>
                </c:pt>
                <c:pt idx="353">
                  <c:v>43817</c:v>
                </c:pt>
                <c:pt idx="354">
                  <c:v>43818</c:v>
                </c:pt>
                <c:pt idx="355">
                  <c:v>43819</c:v>
                </c:pt>
                <c:pt idx="356">
                  <c:v>43820</c:v>
                </c:pt>
                <c:pt idx="357">
                  <c:v>43821</c:v>
                </c:pt>
                <c:pt idx="358">
                  <c:v>43822</c:v>
                </c:pt>
                <c:pt idx="359">
                  <c:v>43823</c:v>
                </c:pt>
                <c:pt idx="360">
                  <c:v>43824</c:v>
                </c:pt>
                <c:pt idx="361">
                  <c:v>43825</c:v>
                </c:pt>
                <c:pt idx="362">
                  <c:v>43826</c:v>
                </c:pt>
                <c:pt idx="363">
                  <c:v>43827</c:v>
                </c:pt>
                <c:pt idx="364">
                  <c:v>43828</c:v>
                </c:pt>
                <c:pt idx="365">
                  <c:v>43829</c:v>
                </c:pt>
                <c:pt idx="366">
                  <c:v>43830</c:v>
                </c:pt>
              </c:numCache>
            </c:numRef>
          </c:cat>
          <c:val>
            <c:numRef>
              <c:f>'DJ2019'!$J$23:$J$389</c:f>
              <c:numCache>
                <c:formatCode>General</c:formatCode>
                <c:ptCount val="367"/>
                <c:pt idx="2" formatCode="0.0">
                  <c:v>9.5</c:v>
                </c:pt>
                <c:pt idx="3" formatCode="0.0">
                  <c:v>10.7</c:v>
                </c:pt>
                <c:pt idx="4" formatCode="0.0">
                  <c:v>11.8</c:v>
                </c:pt>
                <c:pt idx="5" formatCode="0.0">
                  <c:v>12.9</c:v>
                </c:pt>
                <c:pt idx="6" formatCode="0.0">
                  <c:v>12.3</c:v>
                </c:pt>
                <c:pt idx="7" formatCode="0.0">
                  <c:v>12.3</c:v>
                </c:pt>
                <c:pt idx="8" formatCode="0.0">
                  <c:v>11.1</c:v>
                </c:pt>
                <c:pt idx="9" formatCode="0.0">
                  <c:v>10.5</c:v>
                </c:pt>
                <c:pt idx="10" formatCode="0.0">
                  <c:v>11.5</c:v>
                </c:pt>
                <c:pt idx="11" formatCode="0.0">
                  <c:v>12.8</c:v>
                </c:pt>
                <c:pt idx="12" formatCode="0.0">
                  <c:v>12.3</c:v>
                </c:pt>
                <c:pt idx="13" formatCode="0.0">
                  <c:v>10.9</c:v>
                </c:pt>
                <c:pt idx="14" formatCode="0.0">
                  <c:v>9.1</c:v>
                </c:pt>
                <c:pt idx="15" formatCode="0.0">
                  <c:v>9.8000000000000007</c:v>
                </c:pt>
                <c:pt idx="16" formatCode="0.0">
                  <c:v>10.7</c:v>
                </c:pt>
                <c:pt idx="17" formatCode="0.0">
                  <c:v>11</c:v>
                </c:pt>
                <c:pt idx="18" formatCode="0.0">
                  <c:v>12.3</c:v>
                </c:pt>
                <c:pt idx="19" formatCode="0.0">
                  <c:v>15</c:v>
                </c:pt>
                <c:pt idx="20" formatCode="0.0">
                  <c:v>16.7</c:v>
                </c:pt>
                <c:pt idx="21" formatCode="0.0">
                  <c:v>17.899999999999999</c:v>
                </c:pt>
                <c:pt idx="22" formatCode="0.0">
                  <c:v>18.5</c:v>
                </c:pt>
                <c:pt idx="23" formatCode="0.0">
                  <c:v>18.3</c:v>
                </c:pt>
                <c:pt idx="24" formatCode="0.0">
                  <c:v>17.7</c:v>
                </c:pt>
                <c:pt idx="25" formatCode="0.0">
                  <c:v>17.2</c:v>
                </c:pt>
                <c:pt idx="26" formatCode="0.0">
                  <c:v>16.2</c:v>
                </c:pt>
                <c:pt idx="27" formatCode="0.0">
                  <c:v>12.6</c:v>
                </c:pt>
                <c:pt idx="28" formatCode="0.0">
                  <c:v>11.6</c:v>
                </c:pt>
                <c:pt idx="29" formatCode="0.0">
                  <c:v>12.8</c:v>
                </c:pt>
                <c:pt idx="30" formatCode="0.0">
                  <c:v>14.4</c:v>
                </c:pt>
                <c:pt idx="31" formatCode="0.0">
                  <c:v>15.8</c:v>
                </c:pt>
                <c:pt idx="32" formatCode="0.0">
                  <c:v>17.600000000000001</c:v>
                </c:pt>
                <c:pt idx="33" formatCode="0.0">
                  <c:v>15.6</c:v>
                </c:pt>
                <c:pt idx="34" formatCode="0.0">
                  <c:v>14.8</c:v>
                </c:pt>
                <c:pt idx="35" formatCode="0.0">
                  <c:v>14.2</c:v>
                </c:pt>
                <c:pt idx="36" formatCode="0.0">
                  <c:v>14.7</c:v>
                </c:pt>
                <c:pt idx="37" formatCode="0.0">
                  <c:v>13.8</c:v>
                </c:pt>
                <c:pt idx="38" formatCode="0.0">
                  <c:v>12.1</c:v>
                </c:pt>
                <c:pt idx="39" formatCode="0.0">
                  <c:v>9.9</c:v>
                </c:pt>
                <c:pt idx="40" formatCode="0.0">
                  <c:v>9</c:v>
                </c:pt>
                <c:pt idx="41" formatCode="0.0">
                  <c:v>8.6</c:v>
                </c:pt>
                <c:pt idx="42" formatCode="0.0">
                  <c:v>9.3000000000000007</c:v>
                </c:pt>
                <c:pt idx="43" formatCode="0.0">
                  <c:v>11.3</c:v>
                </c:pt>
                <c:pt idx="44" formatCode="0.0">
                  <c:v>12.5</c:v>
                </c:pt>
                <c:pt idx="45" formatCode="0.0">
                  <c:v>12.9</c:v>
                </c:pt>
                <c:pt idx="46" formatCode="0.0">
                  <c:v>11</c:v>
                </c:pt>
                <c:pt idx="47" formatCode="0.0">
                  <c:v>8.0999999999999979</c:v>
                </c:pt>
                <c:pt idx="48" formatCode="0.0">
                  <c:v>7.6</c:v>
                </c:pt>
                <c:pt idx="49" formatCode="0.0">
                  <c:v>6.6999999999999993</c:v>
                </c:pt>
                <c:pt idx="50" formatCode="0.0">
                  <c:v>6.8000000000000007</c:v>
                </c:pt>
                <c:pt idx="51" formatCode="0.0">
                  <c:v>8</c:v>
                </c:pt>
                <c:pt idx="52" formatCode="0.0">
                  <c:v>8.9</c:v>
                </c:pt>
                <c:pt idx="53" formatCode="0.0">
                  <c:v>7.9</c:v>
                </c:pt>
                <c:pt idx="54" formatCode="0.0">
                  <c:v>7.9</c:v>
                </c:pt>
                <c:pt idx="55" formatCode="0.0">
                  <c:v>8.1</c:v>
                </c:pt>
                <c:pt idx="56" formatCode="0.0">
                  <c:v>8.1</c:v>
                </c:pt>
                <c:pt idx="57" formatCode="0.0">
                  <c:v>6.5</c:v>
                </c:pt>
                <c:pt idx="58" formatCode="0.0">
                  <c:v>5.5</c:v>
                </c:pt>
                <c:pt idx="59" formatCode="0.0">
                  <c:v>4.9000000000000004</c:v>
                </c:pt>
                <c:pt idx="60" formatCode="0.0">
                  <c:v>6.6</c:v>
                </c:pt>
                <c:pt idx="61" formatCode="0.0">
                  <c:v>8.6</c:v>
                </c:pt>
                <c:pt idx="62" formatCode="0.0">
                  <c:v>8.5</c:v>
                </c:pt>
                <c:pt idx="63" formatCode="0.0">
                  <c:v>6.6</c:v>
                </c:pt>
                <c:pt idx="64" formatCode="0.0">
                  <c:v>7.1999999999999993</c:v>
                </c:pt>
                <c:pt idx="65" formatCode="0.0">
                  <c:v>8.6</c:v>
                </c:pt>
                <c:pt idx="66" formatCode="0.0">
                  <c:v>7.5</c:v>
                </c:pt>
                <c:pt idx="67" formatCode="0.0">
                  <c:v>7.6999999999999993</c:v>
                </c:pt>
                <c:pt idx="68" formatCode="0.0">
                  <c:v>8.1999999999999993</c:v>
                </c:pt>
                <c:pt idx="69" formatCode="0.0">
                  <c:v>7.6000000000000014</c:v>
                </c:pt>
                <c:pt idx="70" formatCode="0.0">
                  <c:v>8.3000000000000007</c:v>
                </c:pt>
                <c:pt idx="71" formatCode="0.0">
                  <c:v>10.3</c:v>
                </c:pt>
                <c:pt idx="72" formatCode="0.0">
                  <c:v>10.1</c:v>
                </c:pt>
                <c:pt idx="73" formatCode="0.0">
                  <c:v>9.8000000000000007</c:v>
                </c:pt>
                <c:pt idx="74" formatCode="0.0">
                  <c:v>8.9</c:v>
                </c:pt>
                <c:pt idx="75" formatCode="0.0">
                  <c:v>7.5</c:v>
                </c:pt>
                <c:pt idx="76" formatCode="0.0">
                  <c:v>6.5</c:v>
                </c:pt>
                <c:pt idx="77" formatCode="0.0">
                  <c:v>8.6</c:v>
                </c:pt>
                <c:pt idx="78" formatCode="0.0">
                  <c:v>10.8</c:v>
                </c:pt>
                <c:pt idx="79" formatCode="0.0">
                  <c:v>10.9</c:v>
                </c:pt>
                <c:pt idx="80" formatCode="0.0">
                  <c:v>8.8000000000000007</c:v>
                </c:pt>
                <c:pt idx="81" formatCode="0.0">
                  <c:v>7.4000000000000021</c:v>
                </c:pt>
                <c:pt idx="82" formatCode="0.0">
                  <c:v>5.6999999999999993</c:v>
                </c:pt>
                <c:pt idx="83" formatCode="0.0">
                  <c:v>6.6</c:v>
                </c:pt>
                <c:pt idx="84" formatCode="0.0">
                  <c:v>7.9</c:v>
                </c:pt>
                <c:pt idx="85" formatCode="0.0">
                  <c:v>9.1</c:v>
                </c:pt>
                <c:pt idx="86" formatCode="0.0">
                  <c:v>9.1999999999999993</c:v>
                </c:pt>
                <c:pt idx="87" formatCode="0.0">
                  <c:v>8.9</c:v>
                </c:pt>
                <c:pt idx="88" formatCode="0.0">
                  <c:v>7.9</c:v>
                </c:pt>
                <c:pt idx="89" formatCode="0.0">
                  <c:v>6.3000000000000007</c:v>
                </c:pt>
                <c:pt idx="90" formatCode="0.0">
                  <c:v>4.3000000000000007</c:v>
                </c:pt>
                <c:pt idx="91" formatCode="0.0">
                  <c:v>5.4</c:v>
                </c:pt>
                <c:pt idx="92" formatCode="0.0">
                  <c:v>6.1</c:v>
                </c:pt>
                <c:pt idx="93" formatCode="0.0">
                  <c:v>6.1999999999999993</c:v>
                </c:pt>
                <c:pt idx="94" formatCode="0.0">
                  <c:v>9</c:v>
                </c:pt>
                <c:pt idx="95" formatCode="0.0">
                  <c:v>10.3</c:v>
                </c:pt>
                <c:pt idx="96" formatCode="0.0">
                  <c:v>9.1999999999999993</c:v>
                </c:pt>
                <c:pt idx="97" formatCode="0.0">
                  <c:v>7.1000000000000014</c:v>
                </c:pt>
                <c:pt idx="98" formatCode="0.0">
                  <c:v>4.6999999999999993</c:v>
                </c:pt>
                <c:pt idx="99" formatCode="0.0">
                  <c:v>5.6999999999999993</c:v>
                </c:pt>
                <c:pt idx="100" formatCode="0.0">
                  <c:v>6.5</c:v>
                </c:pt>
                <c:pt idx="101" formatCode="0.0">
                  <c:v>7.5</c:v>
                </c:pt>
                <c:pt idx="102" formatCode="0.0">
                  <c:v>9.1</c:v>
                </c:pt>
                <c:pt idx="103" formatCode="0.0">
                  <c:v>10.6</c:v>
                </c:pt>
                <c:pt idx="104" formatCode="0.0">
                  <c:v>12</c:v>
                </c:pt>
                <c:pt idx="105" formatCode="0.0">
                  <c:v>12.2</c:v>
                </c:pt>
                <c:pt idx="106" formatCode="0.0">
                  <c:v>9.1999999999999993</c:v>
                </c:pt>
                <c:pt idx="107" formatCode="0.0">
                  <c:v>5.6999999999999993</c:v>
                </c:pt>
                <c:pt idx="108" formatCode="0.0">
                  <c:v>4.6999999999999993</c:v>
                </c:pt>
                <c:pt idx="109" formatCode="0.0">
                  <c:v>2.3000000000000007</c:v>
                </c:pt>
                <c:pt idx="110" formatCode="0.0">
                  <c:v>0</c:v>
                </c:pt>
                <c:pt idx="111" formatCode="0.0">
                  <c:v>0</c:v>
                </c:pt>
                <c:pt idx="112" formatCode="0.0">
                  <c:v>0</c:v>
                </c:pt>
                <c:pt idx="113" formatCode="0.0">
                  <c:v>0</c:v>
                </c:pt>
                <c:pt idx="114" formatCode="0.0">
                  <c:v>0</c:v>
                </c:pt>
                <c:pt idx="115" formatCode="0.0">
                  <c:v>0.39999999999999858</c:v>
                </c:pt>
                <c:pt idx="116" formatCode="0.0">
                  <c:v>3.3000000000000007</c:v>
                </c:pt>
                <c:pt idx="117" formatCode="0.0">
                  <c:v>4.1999999999999993</c:v>
                </c:pt>
                <c:pt idx="118" formatCode="0.0">
                  <c:v>5.8000000000000007</c:v>
                </c:pt>
                <c:pt idx="119" formatCode="0.0">
                  <c:v>7.3000000000000007</c:v>
                </c:pt>
                <c:pt idx="120" formatCode="0.0">
                  <c:v>6.8000000000000007</c:v>
                </c:pt>
                <c:pt idx="121" formatCode="0.0">
                  <c:v>5.6999999999999993</c:v>
                </c:pt>
                <c:pt idx="122" formatCode="0.0">
                  <c:v>5.6999999999999993</c:v>
                </c:pt>
                <c:pt idx="123" formatCode="0.0">
                  <c:v>6.6</c:v>
                </c:pt>
                <c:pt idx="124" formatCode="0.0">
                  <c:v>7</c:v>
                </c:pt>
                <c:pt idx="125" formatCode="0.0">
                  <c:v>9.1</c:v>
                </c:pt>
                <c:pt idx="126" formatCode="0.0">
                  <c:v>10</c:v>
                </c:pt>
                <c:pt idx="127" formatCode="0.0">
                  <c:v>10</c:v>
                </c:pt>
                <c:pt idx="128" formatCode="0.0">
                  <c:v>8.3000000000000007</c:v>
                </c:pt>
                <c:pt idx="129" formatCode="0.0">
                  <c:v>7</c:v>
                </c:pt>
                <c:pt idx="130" formatCode="0.0">
                  <c:v>5.9</c:v>
                </c:pt>
                <c:pt idx="131" formatCode="0.0">
                  <c:v>5.0999999999999996</c:v>
                </c:pt>
                <c:pt idx="132" formatCode="0.0">
                  <c:v>5.1999999999999993</c:v>
                </c:pt>
                <c:pt idx="133" formatCode="0.0">
                  <c:v>6.1999999999999993</c:v>
                </c:pt>
                <c:pt idx="134" formatCode="0.0">
                  <c:v>5.9</c:v>
                </c:pt>
                <c:pt idx="135" formatCode="0.0">
                  <c:v>5.5</c:v>
                </c:pt>
                <c:pt idx="136" formatCode="0.0">
                  <c:v>4.6999999999999993</c:v>
                </c:pt>
                <c:pt idx="137" formatCode="0.0">
                  <c:v>4.0999999999999979</c:v>
                </c:pt>
                <c:pt idx="138" formatCode="0.0">
                  <c:v>4.8000000000000007</c:v>
                </c:pt>
                <c:pt idx="139" formatCode="0.0">
                  <c:v>3.5999999999999996</c:v>
                </c:pt>
                <c:pt idx="140" formatCode="0.0">
                  <c:v>2.8999999999999986</c:v>
                </c:pt>
                <c:pt idx="141" formatCode="0.0">
                  <c:v>4.1999999999999993</c:v>
                </c:pt>
                <c:pt idx="142" formatCode="0.0">
                  <c:v>4</c:v>
                </c:pt>
                <c:pt idx="143" formatCode="0.0">
                  <c:v>3.0999999999999996</c:v>
                </c:pt>
                <c:pt idx="144" formatCode="0.0">
                  <c:v>1.1999999999999993</c:v>
                </c:pt>
                <c:pt idx="145" formatCode="0.0">
                  <c:v>0.10000000000000142</c:v>
                </c:pt>
                <c:pt idx="146" formatCode="0.0">
                  <c:v>2</c:v>
                </c:pt>
                <c:pt idx="147" formatCode="0.0">
                  <c:v>1.9000000000000004</c:v>
                </c:pt>
                <c:pt idx="148" formatCode="0.0">
                  <c:v>1.5</c:v>
                </c:pt>
                <c:pt idx="149" formatCode="0.0">
                  <c:v>3.3000000000000007</c:v>
                </c:pt>
                <c:pt idx="150" formatCode="0.0">
                  <c:v>3</c:v>
                </c:pt>
                <c:pt idx="151" formatCode="0.0">
                  <c:v>1.0999999999999979</c:v>
                </c:pt>
                <c:pt idx="152" formatCode="0.0">
                  <c:v>0.19999999999999929</c:v>
                </c:pt>
                <c:pt idx="153" formatCode="0.0">
                  <c:v>0</c:v>
                </c:pt>
                <c:pt idx="154" formatCode="0.0">
                  <c:v>0</c:v>
                </c:pt>
                <c:pt idx="155" formatCode="0.0">
                  <c:v>0</c:v>
                </c:pt>
                <c:pt idx="156" formatCode="0.0">
                  <c:v>0</c:v>
                </c:pt>
                <c:pt idx="157" formatCode="0.0">
                  <c:v>0.19999999999999929</c:v>
                </c:pt>
                <c:pt idx="158" formatCode="0.0">
                  <c:v>2.4000000000000004</c:v>
                </c:pt>
                <c:pt idx="159" formatCode="0.0">
                  <c:v>2.5999999999999996</c:v>
                </c:pt>
                <c:pt idx="160" formatCode="0.0">
                  <c:v>2.5999999999999996</c:v>
                </c:pt>
                <c:pt idx="161" formatCode="0.0">
                  <c:v>2</c:v>
                </c:pt>
                <c:pt idx="162" formatCode="0.0">
                  <c:v>0.80000000000000071</c:v>
                </c:pt>
                <c:pt idx="163" formatCode="0.0">
                  <c:v>1.5</c:v>
                </c:pt>
                <c:pt idx="164" formatCode="0.0">
                  <c:v>2.3000000000000007</c:v>
                </c:pt>
                <c:pt idx="165" formatCode="0.0">
                  <c:v>2.5999999999999996</c:v>
                </c:pt>
                <c:pt idx="166" formatCode="0.0">
                  <c:v>0.30000000000000071</c:v>
                </c:pt>
                <c:pt idx="167" formatCode="0.0">
                  <c:v>0.10000000000000142</c:v>
                </c:pt>
                <c:pt idx="168" formatCode="0.0">
                  <c:v>0</c:v>
                </c:pt>
                <c:pt idx="169" formatCode="0.0">
                  <c:v>0</c:v>
                </c:pt>
                <c:pt idx="170" formatCode="0.0">
                  <c:v>0</c:v>
                </c:pt>
                <c:pt idx="171" formatCode="0.0">
                  <c:v>0</c:v>
                </c:pt>
                <c:pt idx="172" formatCode="0.0">
                  <c:v>0</c:v>
                </c:pt>
                <c:pt idx="173" formatCode="0.0">
                  <c:v>0.19999999999999929</c:v>
                </c:pt>
                <c:pt idx="174" formatCode="0.0">
                  <c:v>0</c:v>
                </c:pt>
                <c:pt idx="175" formatCode="0.0">
                  <c:v>0</c:v>
                </c:pt>
                <c:pt idx="176" formatCode="0.0">
                  <c:v>0</c:v>
                </c:pt>
                <c:pt idx="177" formatCode="0.0">
                  <c:v>0</c:v>
                </c:pt>
                <c:pt idx="178" formatCode="0.0">
                  <c:v>0</c:v>
                </c:pt>
                <c:pt idx="179" formatCode="0.0">
                  <c:v>0</c:v>
                </c:pt>
                <c:pt idx="180" formatCode="0.0">
                  <c:v>0</c:v>
                </c:pt>
                <c:pt idx="181" formatCode="0.0">
                  <c:v>0</c:v>
                </c:pt>
                <c:pt idx="182" formatCode="0.0">
                  <c:v>0</c:v>
                </c:pt>
                <c:pt idx="183" formatCode="0.0">
                  <c:v>0</c:v>
                </c:pt>
                <c:pt idx="184" formatCode="0.0">
                  <c:v>0</c:v>
                </c:pt>
                <c:pt idx="185" formatCode="0.0">
                  <c:v>0</c:v>
                </c:pt>
                <c:pt idx="186" formatCode="0.0">
                  <c:v>0</c:v>
                </c:pt>
                <c:pt idx="187" formatCode="0.0">
                  <c:v>0</c:v>
                </c:pt>
                <c:pt idx="188" formatCode="0.0">
                  <c:v>0</c:v>
                </c:pt>
                <c:pt idx="189" formatCode="0.0">
                  <c:v>0</c:v>
                </c:pt>
                <c:pt idx="190" formatCode="0.0">
                  <c:v>0.59999999999999964</c:v>
                </c:pt>
                <c:pt idx="191" formatCode="0.0">
                  <c:v>0.69999999999999929</c:v>
                </c:pt>
                <c:pt idx="192" formatCode="0.0">
                  <c:v>0</c:v>
                </c:pt>
                <c:pt idx="193" formatCode="0.0">
                  <c:v>0</c:v>
                </c:pt>
                <c:pt idx="194" formatCode="0.0">
                  <c:v>0</c:v>
                </c:pt>
                <c:pt idx="195" formatCode="0.0">
                  <c:v>0</c:v>
                </c:pt>
                <c:pt idx="196" formatCode="0.0">
                  <c:v>0</c:v>
                </c:pt>
                <c:pt idx="197" formatCode="0.0">
                  <c:v>1.0999999999999979</c:v>
                </c:pt>
                <c:pt idx="198" formatCode="0.0">
                  <c:v>0.69999999999999929</c:v>
                </c:pt>
                <c:pt idx="199" formatCode="0.0">
                  <c:v>0</c:v>
                </c:pt>
                <c:pt idx="200" formatCode="0.0">
                  <c:v>0</c:v>
                </c:pt>
                <c:pt idx="201" formatCode="0.0">
                  <c:v>0</c:v>
                </c:pt>
                <c:pt idx="202" formatCode="0.0">
                  <c:v>0</c:v>
                </c:pt>
                <c:pt idx="203" formatCode="0.0">
                  <c:v>0</c:v>
                </c:pt>
                <c:pt idx="204" formatCode="0.0">
                  <c:v>0</c:v>
                </c:pt>
                <c:pt idx="205" formatCode="0.0">
                  <c:v>0</c:v>
                </c:pt>
                <c:pt idx="206" formatCode="0.0">
                  <c:v>0</c:v>
                </c:pt>
                <c:pt idx="207" formatCode="0.0">
                  <c:v>0</c:v>
                </c:pt>
                <c:pt idx="208" formatCode="0.0">
                  <c:v>0</c:v>
                </c:pt>
                <c:pt idx="209" formatCode="0.0">
                  <c:v>0</c:v>
                </c:pt>
                <c:pt idx="210" formatCode="0.0">
                  <c:v>0</c:v>
                </c:pt>
                <c:pt idx="211" formatCode="0.0">
                  <c:v>0</c:v>
                </c:pt>
                <c:pt idx="212" formatCode="0.0">
                  <c:v>0</c:v>
                </c:pt>
                <c:pt idx="213" formatCode="0.0">
                  <c:v>0</c:v>
                </c:pt>
                <c:pt idx="214" formatCode="0.0">
                  <c:v>0</c:v>
                </c:pt>
                <c:pt idx="215" formatCode="0.0">
                  <c:v>0</c:v>
                </c:pt>
                <c:pt idx="216" formatCode="0.0">
                  <c:v>0</c:v>
                </c:pt>
                <c:pt idx="217" formatCode="0.0">
                  <c:v>0</c:v>
                </c:pt>
                <c:pt idx="218" formatCode="0.0">
                  <c:v>0</c:v>
                </c:pt>
                <c:pt idx="219" formatCode="0.0">
                  <c:v>0</c:v>
                </c:pt>
                <c:pt idx="220" formatCode="0.0">
                  <c:v>0</c:v>
                </c:pt>
                <c:pt idx="221" formatCode="0.0">
                  <c:v>0</c:v>
                </c:pt>
                <c:pt idx="222" formatCode="0.0">
                  <c:v>0</c:v>
                </c:pt>
                <c:pt idx="223" formatCode="0.0">
                  <c:v>0</c:v>
                </c:pt>
                <c:pt idx="224" formatCode="0.0">
                  <c:v>0</c:v>
                </c:pt>
                <c:pt idx="225" formatCode="0.0">
                  <c:v>0</c:v>
                </c:pt>
                <c:pt idx="226" formatCode="0.0">
                  <c:v>1.5999999999999996</c:v>
                </c:pt>
                <c:pt idx="227" formatCode="0.0">
                  <c:v>1.1999999999999993</c:v>
                </c:pt>
                <c:pt idx="228" formatCode="0.0">
                  <c:v>0</c:v>
                </c:pt>
                <c:pt idx="229" formatCode="0.0">
                  <c:v>0</c:v>
                </c:pt>
                <c:pt idx="230" formatCode="0.0">
                  <c:v>0</c:v>
                </c:pt>
                <c:pt idx="231" formatCode="0.0">
                  <c:v>0</c:v>
                </c:pt>
                <c:pt idx="232" formatCode="0.0">
                  <c:v>0</c:v>
                </c:pt>
                <c:pt idx="233" formatCode="0.0">
                  <c:v>0.19999999999999929</c:v>
                </c:pt>
                <c:pt idx="234" formatCode="0.0">
                  <c:v>0.19999999999999929</c:v>
                </c:pt>
                <c:pt idx="235" formatCode="0.0">
                  <c:v>0</c:v>
                </c:pt>
                <c:pt idx="236" formatCode="0.0">
                  <c:v>0</c:v>
                </c:pt>
                <c:pt idx="237" formatCode="0.0">
                  <c:v>0</c:v>
                </c:pt>
                <c:pt idx="238" formatCode="0.0">
                  <c:v>0</c:v>
                </c:pt>
                <c:pt idx="239" formatCode="0.0">
                  <c:v>0</c:v>
                </c:pt>
                <c:pt idx="240" formatCode="0.0">
                  <c:v>0</c:v>
                </c:pt>
                <c:pt idx="241" formatCode="0.0">
                  <c:v>0</c:v>
                </c:pt>
                <c:pt idx="242" formatCode="0.0">
                  <c:v>0</c:v>
                </c:pt>
                <c:pt idx="243" formatCode="0.0">
                  <c:v>0</c:v>
                </c:pt>
                <c:pt idx="244" formatCode="0.0">
                  <c:v>0</c:v>
                </c:pt>
                <c:pt idx="245" formatCode="0.0">
                  <c:v>0</c:v>
                </c:pt>
                <c:pt idx="246" formatCode="0.0">
                  <c:v>0.19999999999999929</c:v>
                </c:pt>
                <c:pt idx="247" formatCode="0.0">
                  <c:v>0.69999999999999929</c:v>
                </c:pt>
                <c:pt idx="248" formatCode="0.0">
                  <c:v>0.80000000000000071</c:v>
                </c:pt>
                <c:pt idx="249" formatCode="0.0">
                  <c:v>2.5</c:v>
                </c:pt>
                <c:pt idx="250" formatCode="0.0">
                  <c:v>3</c:v>
                </c:pt>
                <c:pt idx="251" formatCode="0.0">
                  <c:v>3</c:v>
                </c:pt>
                <c:pt idx="252" formatCode="0.0">
                  <c:v>3.1999999999999993</c:v>
                </c:pt>
                <c:pt idx="253" formatCode="0.0">
                  <c:v>4</c:v>
                </c:pt>
                <c:pt idx="254" formatCode="0.0">
                  <c:v>2.4000000000000004</c:v>
                </c:pt>
                <c:pt idx="255" formatCode="0.0">
                  <c:v>1.4000000000000004</c:v>
                </c:pt>
                <c:pt idx="256" formatCode="0.0">
                  <c:v>0</c:v>
                </c:pt>
                <c:pt idx="257" formatCode="0.0">
                  <c:v>0</c:v>
                </c:pt>
                <c:pt idx="258" formatCode="0.0">
                  <c:v>0</c:v>
                </c:pt>
                <c:pt idx="259" formatCode="0.0">
                  <c:v>0</c:v>
                </c:pt>
                <c:pt idx="260" formatCode="0.0">
                  <c:v>0</c:v>
                </c:pt>
                <c:pt idx="261" formatCode="0.0">
                  <c:v>1.1000000000000014</c:v>
                </c:pt>
                <c:pt idx="262" formatCode="0.0">
                  <c:v>2.9000000000000004</c:v>
                </c:pt>
                <c:pt idx="263" formatCode="0.0">
                  <c:v>3.9000000000000021</c:v>
                </c:pt>
                <c:pt idx="264" formatCode="0.0">
                  <c:v>3.4000000000000004</c:v>
                </c:pt>
                <c:pt idx="265" formatCode="0.0">
                  <c:v>0.39999999999999858</c:v>
                </c:pt>
                <c:pt idx="266" formatCode="0.0">
                  <c:v>0</c:v>
                </c:pt>
                <c:pt idx="267" formatCode="0.0">
                  <c:v>0</c:v>
                </c:pt>
                <c:pt idx="268" formatCode="0.0">
                  <c:v>0.69999999999999929</c:v>
                </c:pt>
                <c:pt idx="269" formatCode="0.0">
                  <c:v>1.5999999999999979</c:v>
                </c:pt>
                <c:pt idx="270" formatCode="0.0">
                  <c:v>1.1999999999999993</c:v>
                </c:pt>
                <c:pt idx="271" formatCode="0.0">
                  <c:v>1.1999999999999993</c:v>
                </c:pt>
                <c:pt idx="272" formatCode="0.0">
                  <c:v>1.8000000000000007</c:v>
                </c:pt>
                <c:pt idx="273" formatCode="0.0">
                  <c:v>1.5999999999999996</c:v>
                </c:pt>
                <c:pt idx="274" formatCode="0.0">
                  <c:v>1.8000000000000007</c:v>
                </c:pt>
                <c:pt idx="275" formatCode="0.0">
                  <c:v>1.3000000000000007</c:v>
                </c:pt>
                <c:pt idx="276" formatCode="0.0">
                  <c:v>4.1999999999999993</c:v>
                </c:pt>
                <c:pt idx="277" formatCode="0.0">
                  <c:v>6.0999999999999979</c:v>
                </c:pt>
                <c:pt idx="278" formatCode="0.0">
                  <c:v>5.3000000000000007</c:v>
                </c:pt>
                <c:pt idx="279" formatCode="0.0">
                  <c:v>5.8000000000000007</c:v>
                </c:pt>
                <c:pt idx="280" formatCode="0.0">
                  <c:v>5.3000000000000007</c:v>
                </c:pt>
                <c:pt idx="281" formatCode="0.0">
                  <c:v>5.5</c:v>
                </c:pt>
                <c:pt idx="282" formatCode="0.0">
                  <c:v>4.3000000000000007</c:v>
                </c:pt>
                <c:pt idx="283" formatCode="0.0">
                  <c:v>4.8000000000000007</c:v>
                </c:pt>
                <c:pt idx="284" formatCode="0.0">
                  <c:v>4.4000000000000004</c:v>
                </c:pt>
                <c:pt idx="285" formatCode="0.0">
                  <c:v>3</c:v>
                </c:pt>
                <c:pt idx="286" formatCode="0.0">
                  <c:v>1.5</c:v>
                </c:pt>
                <c:pt idx="287" formatCode="0.0">
                  <c:v>0</c:v>
                </c:pt>
                <c:pt idx="288" formatCode="0.0">
                  <c:v>0</c:v>
                </c:pt>
                <c:pt idx="289" formatCode="0.0">
                  <c:v>1</c:v>
                </c:pt>
                <c:pt idx="290" formatCode="0.0">
                  <c:v>3</c:v>
                </c:pt>
                <c:pt idx="291" formatCode="0.0">
                  <c:v>3.4000000000000004</c:v>
                </c:pt>
                <c:pt idx="292" formatCode="0.0">
                  <c:v>3.5</c:v>
                </c:pt>
                <c:pt idx="293" formatCode="0.0">
                  <c:v>4.3000000000000007</c:v>
                </c:pt>
                <c:pt idx="294" formatCode="0.0">
                  <c:v>5.4</c:v>
                </c:pt>
                <c:pt idx="295" formatCode="0.0">
                  <c:v>5.3000000000000007</c:v>
                </c:pt>
                <c:pt idx="296" formatCode="0.0">
                  <c:v>4.6999999999999993</c:v>
                </c:pt>
                <c:pt idx="297" formatCode="0.0">
                  <c:v>3.6999999999999993</c:v>
                </c:pt>
                <c:pt idx="298" formatCode="0.0">
                  <c:v>2.0999999999999996</c:v>
                </c:pt>
                <c:pt idx="299" formatCode="0.0">
                  <c:v>2.5</c:v>
                </c:pt>
                <c:pt idx="300" formatCode="0.0">
                  <c:v>1.1999999999999993</c:v>
                </c:pt>
                <c:pt idx="301" formatCode="0.0">
                  <c:v>5</c:v>
                </c:pt>
                <c:pt idx="302" formatCode="0.0">
                  <c:v>7.6</c:v>
                </c:pt>
                <c:pt idx="303" formatCode="0.0">
                  <c:v>8.6</c:v>
                </c:pt>
                <c:pt idx="304" formatCode="0.0">
                  <c:v>10.3</c:v>
                </c:pt>
                <c:pt idx="305" formatCode="0.0">
                  <c:v>11.2</c:v>
                </c:pt>
                <c:pt idx="306" formatCode="0.0">
                  <c:v>8.1</c:v>
                </c:pt>
                <c:pt idx="307" formatCode="0.0">
                  <c:v>5.0999999999999996</c:v>
                </c:pt>
                <c:pt idx="308" formatCode="0.0">
                  <c:v>5.3000000000000007</c:v>
                </c:pt>
                <c:pt idx="309" formatCode="0.0">
                  <c:v>5.9</c:v>
                </c:pt>
                <c:pt idx="310" formatCode="0.0">
                  <c:v>7.4</c:v>
                </c:pt>
                <c:pt idx="311" formatCode="0.0">
                  <c:v>7.9</c:v>
                </c:pt>
                <c:pt idx="312" formatCode="0.0">
                  <c:v>8.8000000000000007</c:v>
                </c:pt>
                <c:pt idx="313" formatCode="0.0">
                  <c:v>10.3</c:v>
                </c:pt>
                <c:pt idx="314" formatCode="0.0">
                  <c:v>11.1</c:v>
                </c:pt>
                <c:pt idx="315" formatCode="0.0">
                  <c:v>11.8</c:v>
                </c:pt>
                <c:pt idx="316" formatCode="0.0">
                  <c:v>11.4</c:v>
                </c:pt>
                <c:pt idx="317" formatCode="0.0">
                  <c:v>11.5</c:v>
                </c:pt>
                <c:pt idx="318" formatCode="0.0">
                  <c:v>10.8</c:v>
                </c:pt>
                <c:pt idx="319" formatCode="0.0">
                  <c:v>11.1</c:v>
                </c:pt>
                <c:pt idx="320" formatCode="0.0">
                  <c:v>12.2</c:v>
                </c:pt>
                <c:pt idx="321" formatCode="0.0">
                  <c:v>12.6</c:v>
                </c:pt>
                <c:pt idx="322" formatCode="0.0">
                  <c:v>12.3</c:v>
                </c:pt>
                <c:pt idx="323" formatCode="0.0">
                  <c:v>11.7</c:v>
                </c:pt>
                <c:pt idx="324" formatCode="0.0">
                  <c:v>12.6</c:v>
                </c:pt>
                <c:pt idx="325" formatCode="0.0">
                  <c:v>14.1</c:v>
                </c:pt>
                <c:pt idx="326" formatCode="0.0">
                  <c:v>14.5</c:v>
                </c:pt>
                <c:pt idx="327" formatCode="0.0">
                  <c:v>11.2</c:v>
                </c:pt>
                <c:pt idx="328" formatCode="0.0">
                  <c:v>10</c:v>
                </c:pt>
                <c:pt idx="329" formatCode="0.0">
                  <c:v>9.3000000000000007</c:v>
                </c:pt>
                <c:pt idx="330" formatCode="0.0">
                  <c:v>8.4</c:v>
                </c:pt>
                <c:pt idx="331" formatCode="0.0">
                  <c:v>6.8000000000000007</c:v>
                </c:pt>
                <c:pt idx="332" formatCode="0.0">
                  <c:v>6.4</c:v>
                </c:pt>
                <c:pt idx="333" formatCode="0.0">
                  <c:v>6.9</c:v>
                </c:pt>
                <c:pt idx="334" formatCode="0.0">
                  <c:v>9.3000000000000007</c:v>
                </c:pt>
                <c:pt idx="335" formatCode="0.0">
                  <c:v>12.2</c:v>
                </c:pt>
                <c:pt idx="336" formatCode="0.0">
                  <c:v>14</c:v>
                </c:pt>
                <c:pt idx="337" formatCode="0.0">
                  <c:v>13.9</c:v>
                </c:pt>
                <c:pt idx="338" formatCode="0.0">
                  <c:v>14.4</c:v>
                </c:pt>
                <c:pt idx="339" formatCode="0.0">
                  <c:v>14.2</c:v>
                </c:pt>
                <c:pt idx="340" formatCode="0.0">
                  <c:v>15.4</c:v>
                </c:pt>
                <c:pt idx="341" formatCode="0.0">
                  <c:v>13.3</c:v>
                </c:pt>
                <c:pt idx="342" formatCode="0.0">
                  <c:v>9.8000000000000007</c:v>
                </c:pt>
                <c:pt idx="343" formatCode="0.0">
                  <c:v>8</c:v>
                </c:pt>
                <c:pt idx="344" formatCode="0.0">
                  <c:v>9.1</c:v>
                </c:pt>
                <c:pt idx="345" formatCode="0.0">
                  <c:v>11</c:v>
                </c:pt>
                <c:pt idx="346" formatCode="0.0">
                  <c:v>11.3</c:v>
                </c:pt>
                <c:pt idx="347" formatCode="0.0">
                  <c:v>12</c:v>
                </c:pt>
                <c:pt idx="348" formatCode="0.0">
                  <c:v>11.5</c:v>
                </c:pt>
                <c:pt idx="349" formatCode="0.0">
                  <c:v>10.7</c:v>
                </c:pt>
                <c:pt idx="350" formatCode="0.0">
                  <c:v>9.6</c:v>
                </c:pt>
                <c:pt idx="351" formatCode="0.0">
                  <c:v>9</c:v>
                </c:pt>
                <c:pt idx="352" formatCode="0.0">
                  <c:v>6.5</c:v>
                </c:pt>
                <c:pt idx="353" formatCode="0.0">
                  <c:v>7.5</c:v>
                </c:pt>
                <c:pt idx="354" formatCode="0.0">
                  <c:v>5.6</c:v>
                </c:pt>
                <c:pt idx="355" formatCode="0.0">
                  <c:v>5.5</c:v>
                </c:pt>
                <c:pt idx="356" formatCode="0.0">
                  <c:v>7.5</c:v>
                </c:pt>
                <c:pt idx="357" formatCode="0.0">
                  <c:v>8.5</c:v>
                </c:pt>
                <c:pt idx="358" formatCode="0.0">
                  <c:v>8.9</c:v>
                </c:pt>
                <c:pt idx="359" formatCode="0.0">
                  <c:v>8.3000000000000007</c:v>
                </c:pt>
                <c:pt idx="360" formatCode="0.0">
                  <c:v>9.4</c:v>
                </c:pt>
                <c:pt idx="361" formatCode="0.0">
                  <c:v>11.3</c:v>
                </c:pt>
                <c:pt idx="362" formatCode="0.0">
                  <c:v>10.9</c:v>
                </c:pt>
                <c:pt idx="363" formatCode="0.0">
                  <c:v>12.2</c:v>
                </c:pt>
                <c:pt idx="364" formatCode="0.0">
                  <c:v>13.5</c:v>
                </c:pt>
                <c:pt idx="365" formatCode="0.0">
                  <c:v>12.4</c:v>
                </c:pt>
                <c:pt idx="366" formatCode="0.0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F9-453B-A62E-E01DBEC89884}"/>
            </c:ext>
          </c:extLst>
        </c:ser>
        <c:ser>
          <c:idx val="1"/>
          <c:order val="1"/>
          <c:tx>
            <c:strRef>
              <c:f>'DJ2019'!$L$22</c:f>
              <c:strCache>
                <c:ptCount val="1"/>
                <c:pt idx="0">
                  <c:v>DG15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'DJ2019'!$A$23:$A$389</c:f>
              <c:numCache>
                <c:formatCode>m/d/yyyy</c:formatCode>
                <c:ptCount val="367"/>
                <c:pt idx="0">
                  <c:v>43464</c:v>
                </c:pt>
                <c:pt idx="1">
                  <c:v>43465</c:v>
                </c:pt>
                <c:pt idx="2">
                  <c:v>43466</c:v>
                </c:pt>
                <c:pt idx="3">
                  <c:v>43467</c:v>
                </c:pt>
                <c:pt idx="4">
                  <c:v>43468</c:v>
                </c:pt>
                <c:pt idx="5">
                  <c:v>43469</c:v>
                </c:pt>
                <c:pt idx="6">
                  <c:v>43470</c:v>
                </c:pt>
                <c:pt idx="7">
                  <c:v>43471</c:v>
                </c:pt>
                <c:pt idx="8">
                  <c:v>43472</c:v>
                </c:pt>
                <c:pt idx="9">
                  <c:v>43473</c:v>
                </c:pt>
                <c:pt idx="10">
                  <c:v>43474</c:v>
                </c:pt>
                <c:pt idx="11">
                  <c:v>43475</c:v>
                </c:pt>
                <c:pt idx="12">
                  <c:v>43476</c:v>
                </c:pt>
                <c:pt idx="13">
                  <c:v>43477</c:v>
                </c:pt>
                <c:pt idx="14">
                  <c:v>43478</c:v>
                </c:pt>
                <c:pt idx="15">
                  <c:v>43479</c:v>
                </c:pt>
                <c:pt idx="16">
                  <c:v>43480</c:v>
                </c:pt>
                <c:pt idx="17">
                  <c:v>43481</c:v>
                </c:pt>
                <c:pt idx="18">
                  <c:v>43482</c:v>
                </c:pt>
                <c:pt idx="19">
                  <c:v>43483</c:v>
                </c:pt>
                <c:pt idx="20">
                  <c:v>43484</c:v>
                </c:pt>
                <c:pt idx="21">
                  <c:v>43485</c:v>
                </c:pt>
                <c:pt idx="22">
                  <c:v>43486</c:v>
                </c:pt>
                <c:pt idx="23">
                  <c:v>43487</c:v>
                </c:pt>
                <c:pt idx="24">
                  <c:v>43488</c:v>
                </c:pt>
                <c:pt idx="25">
                  <c:v>43489</c:v>
                </c:pt>
                <c:pt idx="26">
                  <c:v>43490</c:v>
                </c:pt>
                <c:pt idx="27">
                  <c:v>43491</c:v>
                </c:pt>
                <c:pt idx="28">
                  <c:v>43492</c:v>
                </c:pt>
                <c:pt idx="29">
                  <c:v>43493</c:v>
                </c:pt>
                <c:pt idx="30">
                  <c:v>43494</c:v>
                </c:pt>
                <c:pt idx="31">
                  <c:v>43495</c:v>
                </c:pt>
                <c:pt idx="32">
                  <c:v>43496</c:v>
                </c:pt>
                <c:pt idx="33">
                  <c:v>43497</c:v>
                </c:pt>
                <c:pt idx="34">
                  <c:v>43498</c:v>
                </c:pt>
                <c:pt idx="35">
                  <c:v>43499</c:v>
                </c:pt>
                <c:pt idx="36">
                  <c:v>43500</c:v>
                </c:pt>
                <c:pt idx="37">
                  <c:v>43501</c:v>
                </c:pt>
                <c:pt idx="38">
                  <c:v>43502</c:v>
                </c:pt>
                <c:pt idx="39">
                  <c:v>43503</c:v>
                </c:pt>
                <c:pt idx="40">
                  <c:v>43504</c:v>
                </c:pt>
                <c:pt idx="41">
                  <c:v>43505</c:v>
                </c:pt>
                <c:pt idx="42">
                  <c:v>43506</c:v>
                </c:pt>
                <c:pt idx="43">
                  <c:v>43507</c:v>
                </c:pt>
                <c:pt idx="44">
                  <c:v>43508</c:v>
                </c:pt>
                <c:pt idx="45">
                  <c:v>43509</c:v>
                </c:pt>
                <c:pt idx="46">
                  <c:v>43510</c:v>
                </c:pt>
                <c:pt idx="47">
                  <c:v>43511</c:v>
                </c:pt>
                <c:pt idx="48">
                  <c:v>43512</c:v>
                </c:pt>
                <c:pt idx="49">
                  <c:v>43513</c:v>
                </c:pt>
                <c:pt idx="50">
                  <c:v>43514</c:v>
                </c:pt>
                <c:pt idx="51">
                  <c:v>43515</c:v>
                </c:pt>
                <c:pt idx="52">
                  <c:v>43516</c:v>
                </c:pt>
                <c:pt idx="53">
                  <c:v>43517</c:v>
                </c:pt>
                <c:pt idx="54">
                  <c:v>43518</c:v>
                </c:pt>
                <c:pt idx="55">
                  <c:v>43519</c:v>
                </c:pt>
                <c:pt idx="56">
                  <c:v>43520</c:v>
                </c:pt>
                <c:pt idx="57">
                  <c:v>43521</c:v>
                </c:pt>
                <c:pt idx="58">
                  <c:v>43522</c:v>
                </c:pt>
                <c:pt idx="59">
                  <c:v>43523</c:v>
                </c:pt>
                <c:pt idx="60">
                  <c:v>43524</c:v>
                </c:pt>
                <c:pt idx="61">
                  <c:v>43525</c:v>
                </c:pt>
                <c:pt idx="62">
                  <c:v>43526</c:v>
                </c:pt>
                <c:pt idx="63">
                  <c:v>43527</c:v>
                </c:pt>
                <c:pt idx="64">
                  <c:v>43528</c:v>
                </c:pt>
                <c:pt idx="65">
                  <c:v>43529</c:v>
                </c:pt>
                <c:pt idx="66">
                  <c:v>43530</c:v>
                </c:pt>
                <c:pt idx="67">
                  <c:v>43531</c:v>
                </c:pt>
                <c:pt idx="68">
                  <c:v>43532</c:v>
                </c:pt>
                <c:pt idx="69">
                  <c:v>43533</c:v>
                </c:pt>
                <c:pt idx="70">
                  <c:v>43534</c:v>
                </c:pt>
                <c:pt idx="71">
                  <c:v>43535</c:v>
                </c:pt>
                <c:pt idx="72">
                  <c:v>43536</c:v>
                </c:pt>
                <c:pt idx="73">
                  <c:v>43537</c:v>
                </c:pt>
                <c:pt idx="74">
                  <c:v>43538</c:v>
                </c:pt>
                <c:pt idx="75">
                  <c:v>43539</c:v>
                </c:pt>
                <c:pt idx="76">
                  <c:v>43540</c:v>
                </c:pt>
                <c:pt idx="77">
                  <c:v>43541</c:v>
                </c:pt>
                <c:pt idx="78">
                  <c:v>43542</c:v>
                </c:pt>
                <c:pt idx="79">
                  <c:v>43543</c:v>
                </c:pt>
                <c:pt idx="80">
                  <c:v>43544</c:v>
                </c:pt>
                <c:pt idx="81">
                  <c:v>43545</c:v>
                </c:pt>
                <c:pt idx="82">
                  <c:v>43546</c:v>
                </c:pt>
                <c:pt idx="83">
                  <c:v>43547</c:v>
                </c:pt>
                <c:pt idx="84">
                  <c:v>43548</c:v>
                </c:pt>
                <c:pt idx="85">
                  <c:v>43549</c:v>
                </c:pt>
                <c:pt idx="86">
                  <c:v>43550</c:v>
                </c:pt>
                <c:pt idx="87">
                  <c:v>43551</c:v>
                </c:pt>
                <c:pt idx="88">
                  <c:v>43552</c:v>
                </c:pt>
                <c:pt idx="89">
                  <c:v>43553</c:v>
                </c:pt>
                <c:pt idx="90">
                  <c:v>43554</c:v>
                </c:pt>
                <c:pt idx="91">
                  <c:v>43555</c:v>
                </c:pt>
                <c:pt idx="92">
                  <c:v>43556</c:v>
                </c:pt>
                <c:pt idx="93">
                  <c:v>43557</c:v>
                </c:pt>
                <c:pt idx="94">
                  <c:v>43558</c:v>
                </c:pt>
                <c:pt idx="95">
                  <c:v>43559</c:v>
                </c:pt>
                <c:pt idx="96">
                  <c:v>43560</c:v>
                </c:pt>
                <c:pt idx="97">
                  <c:v>43561</c:v>
                </c:pt>
                <c:pt idx="98">
                  <c:v>43562</c:v>
                </c:pt>
                <c:pt idx="99">
                  <c:v>43563</c:v>
                </c:pt>
                <c:pt idx="100">
                  <c:v>43564</c:v>
                </c:pt>
                <c:pt idx="101">
                  <c:v>43565</c:v>
                </c:pt>
                <c:pt idx="102">
                  <c:v>43566</c:v>
                </c:pt>
                <c:pt idx="103">
                  <c:v>43567</c:v>
                </c:pt>
                <c:pt idx="104">
                  <c:v>43568</c:v>
                </c:pt>
                <c:pt idx="105">
                  <c:v>43569</c:v>
                </c:pt>
                <c:pt idx="106">
                  <c:v>43570</c:v>
                </c:pt>
                <c:pt idx="107">
                  <c:v>43571</c:v>
                </c:pt>
                <c:pt idx="108">
                  <c:v>43572</c:v>
                </c:pt>
                <c:pt idx="109">
                  <c:v>43573</c:v>
                </c:pt>
                <c:pt idx="110">
                  <c:v>43574</c:v>
                </c:pt>
                <c:pt idx="111">
                  <c:v>43575</c:v>
                </c:pt>
                <c:pt idx="112">
                  <c:v>43576</c:v>
                </c:pt>
                <c:pt idx="113">
                  <c:v>43577</c:v>
                </c:pt>
                <c:pt idx="114">
                  <c:v>43578</c:v>
                </c:pt>
                <c:pt idx="115">
                  <c:v>43579</c:v>
                </c:pt>
                <c:pt idx="116">
                  <c:v>43580</c:v>
                </c:pt>
                <c:pt idx="117">
                  <c:v>43581</c:v>
                </c:pt>
                <c:pt idx="118">
                  <c:v>43582</c:v>
                </c:pt>
                <c:pt idx="119">
                  <c:v>43583</c:v>
                </c:pt>
                <c:pt idx="120">
                  <c:v>43584</c:v>
                </c:pt>
                <c:pt idx="121">
                  <c:v>43585</c:v>
                </c:pt>
                <c:pt idx="122">
                  <c:v>43586</c:v>
                </c:pt>
                <c:pt idx="123">
                  <c:v>43587</c:v>
                </c:pt>
                <c:pt idx="124">
                  <c:v>43588</c:v>
                </c:pt>
                <c:pt idx="125">
                  <c:v>43589</c:v>
                </c:pt>
                <c:pt idx="126">
                  <c:v>43590</c:v>
                </c:pt>
                <c:pt idx="127">
                  <c:v>43591</c:v>
                </c:pt>
                <c:pt idx="128">
                  <c:v>43592</c:v>
                </c:pt>
                <c:pt idx="129">
                  <c:v>43593</c:v>
                </c:pt>
                <c:pt idx="130">
                  <c:v>43594</c:v>
                </c:pt>
                <c:pt idx="131">
                  <c:v>43595</c:v>
                </c:pt>
                <c:pt idx="132">
                  <c:v>43596</c:v>
                </c:pt>
                <c:pt idx="133">
                  <c:v>43597</c:v>
                </c:pt>
                <c:pt idx="134">
                  <c:v>43598</c:v>
                </c:pt>
                <c:pt idx="135">
                  <c:v>43599</c:v>
                </c:pt>
                <c:pt idx="136">
                  <c:v>43600</c:v>
                </c:pt>
                <c:pt idx="137">
                  <c:v>43601</c:v>
                </c:pt>
                <c:pt idx="138">
                  <c:v>43602</c:v>
                </c:pt>
                <c:pt idx="139">
                  <c:v>43603</c:v>
                </c:pt>
                <c:pt idx="140">
                  <c:v>43604</c:v>
                </c:pt>
                <c:pt idx="141">
                  <c:v>43605</c:v>
                </c:pt>
                <c:pt idx="142">
                  <c:v>43606</c:v>
                </c:pt>
                <c:pt idx="143">
                  <c:v>43607</c:v>
                </c:pt>
                <c:pt idx="144">
                  <c:v>43608</c:v>
                </c:pt>
                <c:pt idx="145">
                  <c:v>43609</c:v>
                </c:pt>
                <c:pt idx="146">
                  <c:v>43610</c:v>
                </c:pt>
                <c:pt idx="147">
                  <c:v>43611</c:v>
                </c:pt>
                <c:pt idx="148">
                  <c:v>43612</c:v>
                </c:pt>
                <c:pt idx="149">
                  <c:v>43613</c:v>
                </c:pt>
                <c:pt idx="150">
                  <c:v>43614</c:v>
                </c:pt>
                <c:pt idx="151">
                  <c:v>43615</c:v>
                </c:pt>
                <c:pt idx="152">
                  <c:v>43616</c:v>
                </c:pt>
                <c:pt idx="153">
                  <c:v>43617</c:v>
                </c:pt>
                <c:pt idx="154">
                  <c:v>43618</c:v>
                </c:pt>
                <c:pt idx="155">
                  <c:v>43619</c:v>
                </c:pt>
                <c:pt idx="156">
                  <c:v>43620</c:v>
                </c:pt>
                <c:pt idx="157">
                  <c:v>43621</c:v>
                </c:pt>
                <c:pt idx="158">
                  <c:v>43622</c:v>
                </c:pt>
                <c:pt idx="159">
                  <c:v>43623</c:v>
                </c:pt>
                <c:pt idx="160">
                  <c:v>43624</c:v>
                </c:pt>
                <c:pt idx="161">
                  <c:v>43625</c:v>
                </c:pt>
                <c:pt idx="162">
                  <c:v>43626</c:v>
                </c:pt>
                <c:pt idx="163">
                  <c:v>43627</c:v>
                </c:pt>
                <c:pt idx="164">
                  <c:v>43628</c:v>
                </c:pt>
                <c:pt idx="165">
                  <c:v>43629</c:v>
                </c:pt>
                <c:pt idx="166">
                  <c:v>43630</c:v>
                </c:pt>
                <c:pt idx="167">
                  <c:v>43631</c:v>
                </c:pt>
                <c:pt idx="168">
                  <c:v>43632</c:v>
                </c:pt>
                <c:pt idx="169">
                  <c:v>43633</c:v>
                </c:pt>
                <c:pt idx="170">
                  <c:v>43634</c:v>
                </c:pt>
                <c:pt idx="171">
                  <c:v>43635</c:v>
                </c:pt>
                <c:pt idx="172">
                  <c:v>43636</c:v>
                </c:pt>
                <c:pt idx="173">
                  <c:v>43637</c:v>
                </c:pt>
                <c:pt idx="174">
                  <c:v>43638</c:v>
                </c:pt>
                <c:pt idx="175">
                  <c:v>43639</c:v>
                </c:pt>
                <c:pt idx="176">
                  <c:v>43640</c:v>
                </c:pt>
                <c:pt idx="177">
                  <c:v>43641</c:v>
                </c:pt>
                <c:pt idx="178">
                  <c:v>43642</c:v>
                </c:pt>
                <c:pt idx="179">
                  <c:v>43643</c:v>
                </c:pt>
                <c:pt idx="180">
                  <c:v>43644</c:v>
                </c:pt>
                <c:pt idx="181">
                  <c:v>43645</c:v>
                </c:pt>
                <c:pt idx="182">
                  <c:v>43646</c:v>
                </c:pt>
                <c:pt idx="183">
                  <c:v>43647</c:v>
                </c:pt>
                <c:pt idx="184">
                  <c:v>43648</c:v>
                </c:pt>
                <c:pt idx="185">
                  <c:v>43649</c:v>
                </c:pt>
                <c:pt idx="186">
                  <c:v>43650</c:v>
                </c:pt>
                <c:pt idx="187">
                  <c:v>43651</c:v>
                </c:pt>
                <c:pt idx="188">
                  <c:v>43652</c:v>
                </c:pt>
                <c:pt idx="189">
                  <c:v>43653</c:v>
                </c:pt>
                <c:pt idx="190">
                  <c:v>43654</c:v>
                </c:pt>
                <c:pt idx="191">
                  <c:v>43655</c:v>
                </c:pt>
                <c:pt idx="192">
                  <c:v>43656</c:v>
                </c:pt>
                <c:pt idx="193">
                  <c:v>43657</c:v>
                </c:pt>
                <c:pt idx="194">
                  <c:v>43658</c:v>
                </c:pt>
                <c:pt idx="195">
                  <c:v>43659</c:v>
                </c:pt>
                <c:pt idx="196">
                  <c:v>43660</c:v>
                </c:pt>
                <c:pt idx="197">
                  <c:v>43661</c:v>
                </c:pt>
                <c:pt idx="198">
                  <c:v>43662</c:v>
                </c:pt>
                <c:pt idx="199">
                  <c:v>43663</c:v>
                </c:pt>
                <c:pt idx="200">
                  <c:v>43664</c:v>
                </c:pt>
                <c:pt idx="201">
                  <c:v>43665</c:v>
                </c:pt>
                <c:pt idx="202">
                  <c:v>43666</c:v>
                </c:pt>
                <c:pt idx="203">
                  <c:v>43667</c:v>
                </c:pt>
                <c:pt idx="204">
                  <c:v>43668</c:v>
                </c:pt>
                <c:pt idx="205">
                  <c:v>43669</c:v>
                </c:pt>
                <c:pt idx="206">
                  <c:v>43670</c:v>
                </c:pt>
                <c:pt idx="207">
                  <c:v>43671</c:v>
                </c:pt>
                <c:pt idx="208">
                  <c:v>43672</c:v>
                </c:pt>
                <c:pt idx="209">
                  <c:v>43673</c:v>
                </c:pt>
                <c:pt idx="210">
                  <c:v>43674</c:v>
                </c:pt>
                <c:pt idx="211">
                  <c:v>43675</c:v>
                </c:pt>
                <c:pt idx="212">
                  <c:v>43676</c:v>
                </c:pt>
                <c:pt idx="213">
                  <c:v>43677</c:v>
                </c:pt>
                <c:pt idx="214">
                  <c:v>43678</c:v>
                </c:pt>
                <c:pt idx="215">
                  <c:v>43679</c:v>
                </c:pt>
                <c:pt idx="216">
                  <c:v>43680</c:v>
                </c:pt>
                <c:pt idx="217">
                  <c:v>43681</c:v>
                </c:pt>
                <c:pt idx="218">
                  <c:v>43682</c:v>
                </c:pt>
                <c:pt idx="219">
                  <c:v>43683</c:v>
                </c:pt>
                <c:pt idx="220">
                  <c:v>43684</c:v>
                </c:pt>
                <c:pt idx="221">
                  <c:v>43685</c:v>
                </c:pt>
                <c:pt idx="222">
                  <c:v>43686</c:v>
                </c:pt>
                <c:pt idx="223">
                  <c:v>43687</c:v>
                </c:pt>
                <c:pt idx="224">
                  <c:v>43688</c:v>
                </c:pt>
                <c:pt idx="225">
                  <c:v>43689</c:v>
                </c:pt>
                <c:pt idx="226">
                  <c:v>43690</c:v>
                </c:pt>
                <c:pt idx="227">
                  <c:v>43691</c:v>
                </c:pt>
                <c:pt idx="228">
                  <c:v>43692</c:v>
                </c:pt>
                <c:pt idx="229">
                  <c:v>43693</c:v>
                </c:pt>
                <c:pt idx="230">
                  <c:v>43694</c:v>
                </c:pt>
                <c:pt idx="231">
                  <c:v>43695</c:v>
                </c:pt>
                <c:pt idx="232">
                  <c:v>43696</c:v>
                </c:pt>
                <c:pt idx="233">
                  <c:v>43697</c:v>
                </c:pt>
                <c:pt idx="234">
                  <c:v>43698</c:v>
                </c:pt>
                <c:pt idx="235">
                  <c:v>43699</c:v>
                </c:pt>
                <c:pt idx="236">
                  <c:v>43700</c:v>
                </c:pt>
                <c:pt idx="237">
                  <c:v>43701</c:v>
                </c:pt>
                <c:pt idx="238">
                  <c:v>43702</c:v>
                </c:pt>
                <c:pt idx="239">
                  <c:v>43703</c:v>
                </c:pt>
                <c:pt idx="240">
                  <c:v>43704</c:v>
                </c:pt>
                <c:pt idx="241">
                  <c:v>43705</c:v>
                </c:pt>
                <c:pt idx="242">
                  <c:v>43706</c:v>
                </c:pt>
                <c:pt idx="243">
                  <c:v>43707</c:v>
                </c:pt>
                <c:pt idx="244">
                  <c:v>43708</c:v>
                </c:pt>
                <c:pt idx="245">
                  <c:v>43709</c:v>
                </c:pt>
                <c:pt idx="246">
                  <c:v>43710</c:v>
                </c:pt>
                <c:pt idx="247">
                  <c:v>43711</c:v>
                </c:pt>
                <c:pt idx="248">
                  <c:v>43712</c:v>
                </c:pt>
                <c:pt idx="249">
                  <c:v>43713</c:v>
                </c:pt>
                <c:pt idx="250">
                  <c:v>43714</c:v>
                </c:pt>
                <c:pt idx="251">
                  <c:v>43715</c:v>
                </c:pt>
                <c:pt idx="252">
                  <c:v>43716</c:v>
                </c:pt>
                <c:pt idx="253">
                  <c:v>43717</c:v>
                </c:pt>
                <c:pt idx="254">
                  <c:v>43718</c:v>
                </c:pt>
                <c:pt idx="255">
                  <c:v>43719</c:v>
                </c:pt>
                <c:pt idx="256">
                  <c:v>43720</c:v>
                </c:pt>
                <c:pt idx="257">
                  <c:v>43721</c:v>
                </c:pt>
                <c:pt idx="258">
                  <c:v>43722</c:v>
                </c:pt>
                <c:pt idx="259">
                  <c:v>43723</c:v>
                </c:pt>
                <c:pt idx="260">
                  <c:v>43724</c:v>
                </c:pt>
                <c:pt idx="261">
                  <c:v>43725</c:v>
                </c:pt>
                <c:pt idx="262">
                  <c:v>43726</c:v>
                </c:pt>
                <c:pt idx="263">
                  <c:v>43727</c:v>
                </c:pt>
                <c:pt idx="264">
                  <c:v>43728</c:v>
                </c:pt>
                <c:pt idx="265">
                  <c:v>43729</c:v>
                </c:pt>
                <c:pt idx="266">
                  <c:v>43730</c:v>
                </c:pt>
                <c:pt idx="267">
                  <c:v>43731</c:v>
                </c:pt>
                <c:pt idx="268">
                  <c:v>43732</c:v>
                </c:pt>
                <c:pt idx="269">
                  <c:v>43733</c:v>
                </c:pt>
                <c:pt idx="270">
                  <c:v>43734</c:v>
                </c:pt>
                <c:pt idx="271">
                  <c:v>43735</c:v>
                </c:pt>
                <c:pt idx="272">
                  <c:v>43736</c:v>
                </c:pt>
                <c:pt idx="273">
                  <c:v>43737</c:v>
                </c:pt>
                <c:pt idx="274">
                  <c:v>43738</c:v>
                </c:pt>
                <c:pt idx="275">
                  <c:v>43739</c:v>
                </c:pt>
                <c:pt idx="276">
                  <c:v>43740</c:v>
                </c:pt>
                <c:pt idx="277">
                  <c:v>43741</c:v>
                </c:pt>
                <c:pt idx="278">
                  <c:v>43742</c:v>
                </c:pt>
                <c:pt idx="279">
                  <c:v>43743</c:v>
                </c:pt>
                <c:pt idx="280">
                  <c:v>43744</c:v>
                </c:pt>
                <c:pt idx="281">
                  <c:v>43745</c:v>
                </c:pt>
                <c:pt idx="282">
                  <c:v>43746</c:v>
                </c:pt>
                <c:pt idx="283">
                  <c:v>43747</c:v>
                </c:pt>
                <c:pt idx="284">
                  <c:v>43748</c:v>
                </c:pt>
                <c:pt idx="285">
                  <c:v>43749</c:v>
                </c:pt>
                <c:pt idx="286">
                  <c:v>43750</c:v>
                </c:pt>
                <c:pt idx="287">
                  <c:v>43751</c:v>
                </c:pt>
                <c:pt idx="288">
                  <c:v>43752</c:v>
                </c:pt>
                <c:pt idx="289">
                  <c:v>43753</c:v>
                </c:pt>
                <c:pt idx="290">
                  <c:v>43754</c:v>
                </c:pt>
                <c:pt idx="291">
                  <c:v>43755</c:v>
                </c:pt>
                <c:pt idx="292">
                  <c:v>43756</c:v>
                </c:pt>
                <c:pt idx="293">
                  <c:v>43757</c:v>
                </c:pt>
                <c:pt idx="294">
                  <c:v>43758</c:v>
                </c:pt>
                <c:pt idx="295">
                  <c:v>43759</c:v>
                </c:pt>
                <c:pt idx="296">
                  <c:v>43760</c:v>
                </c:pt>
                <c:pt idx="297">
                  <c:v>43761</c:v>
                </c:pt>
                <c:pt idx="298">
                  <c:v>43762</c:v>
                </c:pt>
                <c:pt idx="299">
                  <c:v>43763</c:v>
                </c:pt>
                <c:pt idx="300">
                  <c:v>43764</c:v>
                </c:pt>
                <c:pt idx="301">
                  <c:v>43765</c:v>
                </c:pt>
                <c:pt idx="302">
                  <c:v>43766</c:v>
                </c:pt>
                <c:pt idx="303">
                  <c:v>43767</c:v>
                </c:pt>
                <c:pt idx="304">
                  <c:v>43768</c:v>
                </c:pt>
                <c:pt idx="305">
                  <c:v>43769</c:v>
                </c:pt>
                <c:pt idx="306">
                  <c:v>43770</c:v>
                </c:pt>
                <c:pt idx="307">
                  <c:v>43771</c:v>
                </c:pt>
                <c:pt idx="308">
                  <c:v>43772</c:v>
                </c:pt>
                <c:pt idx="309">
                  <c:v>43773</c:v>
                </c:pt>
                <c:pt idx="310">
                  <c:v>43774</c:v>
                </c:pt>
                <c:pt idx="311">
                  <c:v>43775</c:v>
                </c:pt>
                <c:pt idx="312">
                  <c:v>43776</c:v>
                </c:pt>
                <c:pt idx="313">
                  <c:v>43777</c:v>
                </c:pt>
                <c:pt idx="314">
                  <c:v>43778</c:v>
                </c:pt>
                <c:pt idx="315">
                  <c:v>43779</c:v>
                </c:pt>
                <c:pt idx="316">
                  <c:v>43780</c:v>
                </c:pt>
                <c:pt idx="317">
                  <c:v>43781</c:v>
                </c:pt>
                <c:pt idx="318">
                  <c:v>43782</c:v>
                </c:pt>
                <c:pt idx="319">
                  <c:v>43783</c:v>
                </c:pt>
                <c:pt idx="320">
                  <c:v>43784</c:v>
                </c:pt>
                <c:pt idx="321">
                  <c:v>43785</c:v>
                </c:pt>
                <c:pt idx="322">
                  <c:v>43786</c:v>
                </c:pt>
                <c:pt idx="323">
                  <c:v>43787</c:v>
                </c:pt>
                <c:pt idx="324">
                  <c:v>43788</c:v>
                </c:pt>
                <c:pt idx="325">
                  <c:v>43789</c:v>
                </c:pt>
                <c:pt idx="326">
                  <c:v>43790</c:v>
                </c:pt>
                <c:pt idx="327">
                  <c:v>43791</c:v>
                </c:pt>
                <c:pt idx="328">
                  <c:v>43792</c:v>
                </c:pt>
                <c:pt idx="329">
                  <c:v>43793</c:v>
                </c:pt>
                <c:pt idx="330">
                  <c:v>43794</c:v>
                </c:pt>
                <c:pt idx="331">
                  <c:v>43795</c:v>
                </c:pt>
                <c:pt idx="332">
                  <c:v>43796</c:v>
                </c:pt>
                <c:pt idx="333">
                  <c:v>43797</c:v>
                </c:pt>
                <c:pt idx="334">
                  <c:v>43798</c:v>
                </c:pt>
                <c:pt idx="335">
                  <c:v>43799</c:v>
                </c:pt>
                <c:pt idx="336">
                  <c:v>43800</c:v>
                </c:pt>
                <c:pt idx="337">
                  <c:v>43801</c:v>
                </c:pt>
                <c:pt idx="338">
                  <c:v>43802</c:v>
                </c:pt>
                <c:pt idx="339">
                  <c:v>43803</c:v>
                </c:pt>
                <c:pt idx="340">
                  <c:v>43804</c:v>
                </c:pt>
                <c:pt idx="341">
                  <c:v>43805</c:v>
                </c:pt>
                <c:pt idx="342">
                  <c:v>43806</c:v>
                </c:pt>
                <c:pt idx="343">
                  <c:v>43807</c:v>
                </c:pt>
                <c:pt idx="344">
                  <c:v>43808</c:v>
                </c:pt>
                <c:pt idx="345">
                  <c:v>43809</c:v>
                </c:pt>
                <c:pt idx="346">
                  <c:v>43810</c:v>
                </c:pt>
                <c:pt idx="347">
                  <c:v>43811</c:v>
                </c:pt>
                <c:pt idx="348">
                  <c:v>43812</c:v>
                </c:pt>
                <c:pt idx="349">
                  <c:v>43813</c:v>
                </c:pt>
                <c:pt idx="350">
                  <c:v>43814</c:v>
                </c:pt>
                <c:pt idx="351">
                  <c:v>43815</c:v>
                </c:pt>
                <c:pt idx="352">
                  <c:v>43816</c:v>
                </c:pt>
                <c:pt idx="353">
                  <c:v>43817</c:v>
                </c:pt>
                <c:pt idx="354">
                  <c:v>43818</c:v>
                </c:pt>
                <c:pt idx="355">
                  <c:v>43819</c:v>
                </c:pt>
                <c:pt idx="356">
                  <c:v>43820</c:v>
                </c:pt>
                <c:pt idx="357">
                  <c:v>43821</c:v>
                </c:pt>
                <c:pt idx="358">
                  <c:v>43822</c:v>
                </c:pt>
                <c:pt idx="359">
                  <c:v>43823</c:v>
                </c:pt>
                <c:pt idx="360">
                  <c:v>43824</c:v>
                </c:pt>
                <c:pt idx="361">
                  <c:v>43825</c:v>
                </c:pt>
                <c:pt idx="362">
                  <c:v>43826</c:v>
                </c:pt>
                <c:pt idx="363">
                  <c:v>43827</c:v>
                </c:pt>
                <c:pt idx="364">
                  <c:v>43828</c:v>
                </c:pt>
                <c:pt idx="365">
                  <c:v>43829</c:v>
                </c:pt>
                <c:pt idx="366">
                  <c:v>43830</c:v>
                </c:pt>
              </c:numCache>
            </c:numRef>
          </c:cat>
          <c:val>
            <c:numRef>
              <c:f>'DJ2019'!$L$25:$L$389</c:f>
              <c:numCache>
                <c:formatCode>0.0</c:formatCode>
                <c:ptCount val="365"/>
                <c:pt idx="0">
                  <c:v>8</c:v>
                </c:pt>
                <c:pt idx="1">
                  <c:v>9.1999999999999993</c:v>
                </c:pt>
                <c:pt idx="2">
                  <c:v>10.3</c:v>
                </c:pt>
                <c:pt idx="3">
                  <c:v>11.4</c:v>
                </c:pt>
                <c:pt idx="4">
                  <c:v>10.8</c:v>
                </c:pt>
                <c:pt idx="5">
                  <c:v>10.8</c:v>
                </c:pt>
                <c:pt idx="6">
                  <c:v>9.6</c:v>
                </c:pt>
                <c:pt idx="7">
                  <c:v>9</c:v>
                </c:pt>
                <c:pt idx="8">
                  <c:v>10</c:v>
                </c:pt>
                <c:pt idx="9">
                  <c:v>11.3</c:v>
                </c:pt>
                <c:pt idx="10">
                  <c:v>10.8</c:v>
                </c:pt>
                <c:pt idx="11">
                  <c:v>9.4</c:v>
                </c:pt>
                <c:pt idx="12">
                  <c:v>7.6</c:v>
                </c:pt>
                <c:pt idx="13">
                  <c:v>8.3000000000000007</c:v>
                </c:pt>
                <c:pt idx="14">
                  <c:v>9.1999999999999993</c:v>
                </c:pt>
                <c:pt idx="15">
                  <c:v>9.5</c:v>
                </c:pt>
                <c:pt idx="16">
                  <c:v>10.8</c:v>
                </c:pt>
                <c:pt idx="17">
                  <c:v>13.5</c:v>
                </c:pt>
                <c:pt idx="18">
                  <c:v>15.2</c:v>
                </c:pt>
                <c:pt idx="19">
                  <c:v>16.399999999999999</c:v>
                </c:pt>
                <c:pt idx="20">
                  <c:v>17</c:v>
                </c:pt>
                <c:pt idx="21">
                  <c:v>16.8</c:v>
                </c:pt>
                <c:pt idx="22">
                  <c:v>16.2</c:v>
                </c:pt>
                <c:pt idx="23">
                  <c:v>15.7</c:v>
                </c:pt>
                <c:pt idx="24">
                  <c:v>14.7</c:v>
                </c:pt>
                <c:pt idx="25">
                  <c:v>11.1</c:v>
                </c:pt>
                <c:pt idx="26">
                  <c:v>10.1</c:v>
                </c:pt>
                <c:pt idx="27">
                  <c:v>11.3</c:v>
                </c:pt>
                <c:pt idx="28">
                  <c:v>12.9</c:v>
                </c:pt>
                <c:pt idx="29">
                  <c:v>14.3</c:v>
                </c:pt>
                <c:pt idx="30">
                  <c:v>16.100000000000001</c:v>
                </c:pt>
                <c:pt idx="31">
                  <c:v>14.1</c:v>
                </c:pt>
                <c:pt idx="32">
                  <c:v>13.3</c:v>
                </c:pt>
                <c:pt idx="33">
                  <c:v>12.7</c:v>
                </c:pt>
                <c:pt idx="34">
                  <c:v>13.2</c:v>
                </c:pt>
                <c:pt idx="35">
                  <c:v>12.3</c:v>
                </c:pt>
                <c:pt idx="36">
                  <c:v>10.6</c:v>
                </c:pt>
                <c:pt idx="37">
                  <c:v>8.4</c:v>
                </c:pt>
                <c:pt idx="38">
                  <c:v>7.5</c:v>
                </c:pt>
                <c:pt idx="39">
                  <c:v>7.1</c:v>
                </c:pt>
                <c:pt idx="40">
                  <c:v>7.8000000000000007</c:v>
                </c:pt>
                <c:pt idx="41">
                  <c:v>9.8000000000000007</c:v>
                </c:pt>
                <c:pt idx="42">
                  <c:v>11</c:v>
                </c:pt>
                <c:pt idx="43">
                  <c:v>11.4</c:v>
                </c:pt>
                <c:pt idx="44">
                  <c:v>9.5</c:v>
                </c:pt>
                <c:pt idx="45">
                  <c:v>6.5999999999999979</c:v>
                </c:pt>
                <c:pt idx="46">
                  <c:v>6.1</c:v>
                </c:pt>
                <c:pt idx="47">
                  <c:v>5.1999999999999993</c:v>
                </c:pt>
                <c:pt idx="48">
                  <c:v>5.3000000000000007</c:v>
                </c:pt>
                <c:pt idx="49">
                  <c:v>6.5</c:v>
                </c:pt>
                <c:pt idx="50">
                  <c:v>7.4</c:v>
                </c:pt>
                <c:pt idx="51">
                  <c:v>6.4</c:v>
                </c:pt>
                <c:pt idx="52">
                  <c:v>6.4</c:v>
                </c:pt>
                <c:pt idx="53">
                  <c:v>6.6</c:v>
                </c:pt>
                <c:pt idx="54">
                  <c:v>6.6</c:v>
                </c:pt>
                <c:pt idx="55">
                  <c:v>5</c:v>
                </c:pt>
                <c:pt idx="56">
                  <c:v>4</c:v>
                </c:pt>
                <c:pt idx="57">
                  <c:v>3.4000000000000004</c:v>
                </c:pt>
                <c:pt idx="58">
                  <c:v>5.0999999999999996</c:v>
                </c:pt>
                <c:pt idx="59">
                  <c:v>7.1</c:v>
                </c:pt>
                <c:pt idx="60">
                  <c:v>7</c:v>
                </c:pt>
                <c:pt idx="61">
                  <c:v>5.0999999999999996</c:v>
                </c:pt>
                <c:pt idx="62">
                  <c:v>5.6999999999999993</c:v>
                </c:pt>
                <c:pt idx="63">
                  <c:v>7.1</c:v>
                </c:pt>
                <c:pt idx="64">
                  <c:v>6</c:v>
                </c:pt>
                <c:pt idx="65">
                  <c:v>6.1999999999999993</c:v>
                </c:pt>
                <c:pt idx="66">
                  <c:v>6.6999999999999993</c:v>
                </c:pt>
                <c:pt idx="67">
                  <c:v>6.1000000000000014</c:v>
                </c:pt>
                <c:pt idx="68">
                  <c:v>6.8000000000000007</c:v>
                </c:pt>
                <c:pt idx="69">
                  <c:v>8.8000000000000007</c:v>
                </c:pt>
                <c:pt idx="70">
                  <c:v>8.6</c:v>
                </c:pt>
                <c:pt idx="71">
                  <c:v>8.3000000000000007</c:v>
                </c:pt>
                <c:pt idx="72">
                  <c:v>7.4</c:v>
                </c:pt>
                <c:pt idx="73">
                  <c:v>6</c:v>
                </c:pt>
                <c:pt idx="74">
                  <c:v>5</c:v>
                </c:pt>
                <c:pt idx="75">
                  <c:v>7.1</c:v>
                </c:pt>
                <c:pt idx="76">
                  <c:v>9.3000000000000007</c:v>
                </c:pt>
                <c:pt idx="77">
                  <c:v>9.4</c:v>
                </c:pt>
                <c:pt idx="78">
                  <c:v>7.3000000000000007</c:v>
                </c:pt>
                <c:pt idx="79">
                  <c:v>5.9000000000000021</c:v>
                </c:pt>
                <c:pt idx="80">
                  <c:v>4.1999999999999993</c:v>
                </c:pt>
                <c:pt idx="81">
                  <c:v>5.0999999999999996</c:v>
                </c:pt>
                <c:pt idx="82">
                  <c:v>6.4</c:v>
                </c:pt>
                <c:pt idx="83">
                  <c:v>7.6</c:v>
                </c:pt>
                <c:pt idx="84">
                  <c:v>7.6999999999999993</c:v>
                </c:pt>
                <c:pt idx="85">
                  <c:v>7.4</c:v>
                </c:pt>
                <c:pt idx="86">
                  <c:v>6.4</c:v>
                </c:pt>
                <c:pt idx="87">
                  <c:v>4.8000000000000007</c:v>
                </c:pt>
                <c:pt idx="88">
                  <c:v>2.8000000000000007</c:v>
                </c:pt>
                <c:pt idx="89">
                  <c:v>3.9000000000000004</c:v>
                </c:pt>
                <c:pt idx="90">
                  <c:v>4.5999999999999996</c:v>
                </c:pt>
                <c:pt idx="91">
                  <c:v>4.6999999999999993</c:v>
                </c:pt>
                <c:pt idx="92">
                  <c:v>7.5</c:v>
                </c:pt>
                <c:pt idx="93">
                  <c:v>8.8000000000000007</c:v>
                </c:pt>
                <c:pt idx="94">
                  <c:v>7.6999999999999993</c:v>
                </c:pt>
                <c:pt idx="95">
                  <c:v>5.6000000000000014</c:v>
                </c:pt>
                <c:pt idx="96">
                  <c:v>3.1999999999999993</c:v>
                </c:pt>
                <c:pt idx="97">
                  <c:v>4.1999999999999993</c:v>
                </c:pt>
                <c:pt idx="98">
                  <c:v>5</c:v>
                </c:pt>
                <c:pt idx="99">
                  <c:v>6</c:v>
                </c:pt>
                <c:pt idx="100">
                  <c:v>7.6</c:v>
                </c:pt>
                <c:pt idx="101">
                  <c:v>9.1</c:v>
                </c:pt>
                <c:pt idx="102">
                  <c:v>10.5</c:v>
                </c:pt>
                <c:pt idx="103">
                  <c:v>10.7</c:v>
                </c:pt>
                <c:pt idx="104">
                  <c:v>7.6999999999999993</c:v>
                </c:pt>
                <c:pt idx="105">
                  <c:v>4.1999999999999993</c:v>
                </c:pt>
                <c:pt idx="106">
                  <c:v>3.1999999999999993</c:v>
                </c:pt>
                <c:pt idx="107">
                  <c:v>0.80000000000000071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1.8000000000000007</c:v>
                </c:pt>
                <c:pt idx="115">
                  <c:v>2.6999999999999993</c:v>
                </c:pt>
                <c:pt idx="116">
                  <c:v>4.3000000000000007</c:v>
                </c:pt>
                <c:pt idx="117">
                  <c:v>5.8000000000000007</c:v>
                </c:pt>
                <c:pt idx="118">
                  <c:v>5.3000000000000007</c:v>
                </c:pt>
                <c:pt idx="119">
                  <c:v>4.1999999999999993</c:v>
                </c:pt>
                <c:pt idx="120">
                  <c:v>4.1999999999999993</c:v>
                </c:pt>
                <c:pt idx="121">
                  <c:v>5.0999999999999996</c:v>
                </c:pt>
                <c:pt idx="122">
                  <c:v>5.5</c:v>
                </c:pt>
                <c:pt idx="123">
                  <c:v>7.6</c:v>
                </c:pt>
                <c:pt idx="124">
                  <c:v>8.5</c:v>
                </c:pt>
                <c:pt idx="125">
                  <c:v>8.5</c:v>
                </c:pt>
                <c:pt idx="126">
                  <c:v>6.8000000000000007</c:v>
                </c:pt>
                <c:pt idx="127">
                  <c:v>5.5</c:v>
                </c:pt>
                <c:pt idx="128">
                  <c:v>4.4000000000000004</c:v>
                </c:pt>
                <c:pt idx="129">
                  <c:v>3.5999999999999996</c:v>
                </c:pt>
                <c:pt idx="130">
                  <c:v>3.6999999999999993</c:v>
                </c:pt>
                <c:pt idx="131">
                  <c:v>4.6999999999999993</c:v>
                </c:pt>
                <c:pt idx="132">
                  <c:v>4.4000000000000004</c:v>
                </c:pt>
                <c:pt idx="133">
                  <c:v>4</c:v>
                </c:pt>
                <c:pt idx="134">
                  <c:v>3.1999999999999993</c:v>
                </c:pt>
                <c:pt idx="135">
                  <c:v>2.5999999999999979</c:v>
                </c:pt>
                <c:pt idx="136">
                  <c:v>3.3000000000000007</c:v>
                </c:pt>
                <c:pt idx="137">
                  <c:v>2.0999999999999996</c:v>
                </c:pt>
                <c:pt idx="138">
                  <c:v>1.3999999999999986</c:v>
                </c:pt>
                <c:pt idx="139">
                  <c:v>2.6999999999999993</c:v>
                </c:pt>
                <c:pt idx="140">
                  <c:v>2.5</c:v>
                </c:pt>
                <c:pt idx="141">
                  <c:v>1.5999999999999996</c:v>
                </c:pt>
                <c:pt idx="142">
                  <c:v>0</c:v>
                </c:pt>
                <c:pt idx="143">
                  <c:v>0</c:v>
                </c:pt>
                <c:pt idx="144">
                  <c:v>0.5</c:v>
                </c:pt>
                <c:pt idx="145">
                  <c:v>0.40000000000000036</c:v>
                </c:pt>
                <c:pt idx="146">
                  <c:v>0</c:v>
                </c:pt>
                <c:pt idx="147">
                  <c:v>1.8000000000000007</c:v>
                </c:pt>
                <c:pt idx="148">
                  <c:v>1.5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0.90000000000000036</c:v>
                </c:pt>
                <c:pt idx="157">
                  <c:v>1.0999999999999996</c:v>
                </c:pt>
                <c:pt idx="158">
                  <c:v>1.0999999999999996</c:v>
                </c:pt>
                <c:pt idx="159">
                  <c:v>0.5</c:v>
                </c:pt>
                <c:pt idx="160">
                  <c:v>0</c:v>
                </c:pt>
                <c:pt idx="161">
                  <c:v>0</c:v>
                </c:pt>
                <c:pt idx="162">
                  <c:v>0.80000000000000071</c:v>
                </c:pt>
                <c:pt idx="163">
                  <c:v>1.0999999999999996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9.9999999999999645E-2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1</c:v>
                </c:pt>
                <c:pt idx="248">
                  <c:v>1.5</c:v>
                </c:pt>
                <c:pt idx="249">
                  <c:v>1.5</c:v>
                </c:pt>
                <c:pt idx="250">
                  <c:v>1.6999999999999993</c:v>
                </c:pt>
                <c:pt idx="251">
                  <c:v>2.5</c:v>
                </c:pt>
                <c:pt idx="252">
                  <c:v>0.90000000000000036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1.4000000000000004</c:v>
                </c:pt>
                <c:pt idx="261">
                  <c:v>2.4000000000000021</c:v>
                </c:pt>
                <c:pt idx="262">
                  <c:v>1.9000000000000004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9.9999999999997868E-2</c:v>
                </c:pt>
                <c:pt idx="268">
                  <c:v>0</c:v>
                </c:pt>
                <c:pt idx="269">
                  <c:v>0</c:v>
                </c:pt>
                <c:pt idx="270">
                  <c:v>0.30000000000000071</c:v>
                </c:pt>
                <c:pt idx="271">
                  <c:v>9.9999999999999645E-2</c:v>
                </c:pt>
                <c:pt idx="272">
                  <c:v>0.30000000000000071</c:v>
                </c:pt>
                <c:pt idx="273">
                  <c:v>0</c:v>
                </c:pt>
                <c:pt idx="274">
                  <c:v>2.6999999999999993</c:v>
                </c:pt>
                <c:pt idx="275">
                  <c:v>4.5999999999999979</c:v>
                </c:pt>
                <c:pt idx="276">
                  <c:v>3.8000000000000007</c:v>
                </c:pt>
                <c:pt idx="277">
                  <c:v>4.3000000000000007</c:v>
                </c:pt>
                <c:pt idx="278">
                  <c:v>3.8000000000000007</c:v>
                </c:pt>
                <c:pt idx="279">
                  <c:v>4</c:v>
                </c:pt>
                <c:pt idx="280">
                  <c:v>2.8000000000000007</c:v>
                </c:pt>
                <c:pt idx="281">
                  <c:v>3.3000000000000007</c:v>
                </c:pt>
                <c:pt idx="282">
                  <c:v>2.9000000000000004</c:v>
                </c:pt>
                <c:pt idx="283">
                  <c:v>1.5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1.5</c:v>
                </c:pt>
                <c:pt idx="289">
                  <c:v>1.9000000000000004</c:v>
                </c:pt>
                <c:pt idx="290">
                  <c:v>2</c:v>
                </c:pt>
                <c:pt idx="291">
                  <c:v>2.8000000000000007</c:v>
                </c:pt>
                <c:pt idx="292">
                  <c:v>3.9000000000000004</c:v>
                </c:pt>
                <c:pt idx="293">
                  <c:v>3.8000000000000007</c:v>
                </c:pt>
                <c:pt idx="294">
                  <c:v>3.1999999999999993</c:v>
                </c:pt>
                <c:pt idx="295">
                  <c:v>2.1999999999999993</c:v>
                </c:pt>
                <c:pt idx="296">
                  <c:v>0.59999999999999964</c:v>
                </c:pt>
                <c:pt idx="297">
                  <c:v>1</c:v>
                </c:pt>
                <c:pt idx="298">
                  <c:v>0</c:v>
                </c:pt>
                <c:pt idx="299">
                  <c:v>3.5</c:v>
                </c:pt>
                <c:pt idx="300">
                  <c:v>6.1</c:v>
                </c:pt>
                <c:pt idx="301">
                  <c:v>7.1</c:v>
                </c:pt>
                <c:pt idx="302">
                  <c:v>8.8000000000000007</c:v>
                </c:pt>
                <c:pt idx="303">
                  <c:v>9.6999999999999993</c:v>
                </c:pt>
                <c:pt idx="304">
                  <c:v>6.6</c:v>
                </c:pt>
                <c:pt idx="305">
                  <c:v>3.5999999999999996</c:v>
                </c:pt>
                <c:pt idx="306">
                  <c:v>3.8000000000000007</c:v>
                </c:pt>
                <c:pt idx="307">
                  <c:v>4.4000000000000004</c:v>
                </c:pt>
                <c:pt idx="308">
                  <c:v>5.9</c:v>
                </c:pt>
                <c:pt idx="309">
                  <c:v>6.4</c:v>
                </c:pt>
                <c:pt idx="310">
                  <c:v>7.3000000000000007</c:v>
                </c:pt>
                <c:pt idx="311">
                  <c:v>8.8000000000000007</c:v>
                </c:pt>
                <c:pt idx="312">
                  <c:v>9.6</c:v>
                </c:pt>
                <c:pt idx="313">
                  <c:v>10.3</c:v>
                </c:pt>
                <c:pt idx="314">
                  <c:v>9.9</c:v>
                </c:pt>
                <c:pt idx="315">
                  <c:v>10</c:v>
                </c:pt>
                <c:pt idx="316">
                  <c:v>9.3000000000000007</c:v>
                </c:pt>
                <c:pt idx="317">
                  <c:v>9.6</c:v>
                </c:pt>
                <c:pt idx="318">
                  <c:v>10.7</c:v>
                </c:pt>
                <c:pt idx="319">
                  <c:v>11.1</c:v>
                </c:pt>
                <c:pt idx="320">
                  <c:v>10.8</c:v>
                </c:pt>
                <c:pt idx="321">
                  <c:v>10.199999999999999</c:v>
                </c:pt>
                <c:pt idx="322">
                  <c:v>11.1</c:v>
                </c:pt>
                <c:pt idx="323">
                  <c:v>12.6</c:v>
                </c:pt>
                <c:pt idx="324">
                  <c:v>13</c:v>
                </c:pt>
                <c:pt idx="325">
                  <c:v>9.6999999999999993</c:v>
                </c:pt>
                <c:pt idx="326">
                  <c:v>8.5</c:v>
                </c:pt>
                <c:pt idx="327">
                  <c:v>7.8000000000000007</c:v>
                </c:pt>
                <c:pt idx="328">
                  <c:v>6.9</c:v>
                </c:pt>
                <c:pt idx="329">
                  <c:v>5.3000000000000007</c:v>
                </c:pt>
                <c:pt idx="330">
                  <c:v>4.9000000000000004</c:v>
                </c:pt>
                <c:pt idx="331">
                  <c:v>5.4</c:v>
                </c:pt>
                <c:pt idx="332">
                  <c:v>7.8000000000000007</c:v>
                </c:pt>
                <c:pt idx="333">
                  <c:v>10.7</c:v>
                </c:pt>
                <c:pt idx="334">
                  <c:v>12.5</c:v>
                </c:pt>
                <c:pt idx="335">
                  <c:v>12.4</c:v>
                </c:pt>
                <c:pt idx="336">
                  <c:v>12.9</c:v>
                </c:pt>
                <c:pt idx="337">
                  <c:v>12.7</c:v>
                </c:pt>
                <c:pt idx="338">
                  <c:v>13.9</c:v>
                </c:pt>
                <c:pt idx="339">
                  <c:v>11.8</c:v>
                </c:pt>
                <c:pt idx="340">
                  <c:v>8.3000000000000007</c:v>
                </c:pt>
                <c:pt idx="341">
                  <c:v>6.5</c:v>
                </c:pt>
                <c:pt idx="342">
                  <c:v>7.6</c:v>
                </c:pt>
                <c:pt idx="343">
                  <c:v>9.5</c:v>
                </c:pt>
                <c:pt idx="344">
                  <c:v>9.8000000000000007</c:v>
                </c:pt>
                <c:pt idx="345">
                  <c:v>10.5</c:v>
                </c:pt>
                <c:pt idx="346">
                  <c:v>10</c:v>
                </c:pt>
                <c:pt idx="347">
                  <c:v>9.1999999999999993</c:v>
                </c:pt>
                <c:pt idx="348">
                  <c:v>8.1</c:v>
                </c:pt>
                <c:pt idx="349">
                  <c:v>7.5</c:v>
                </c:pt>
                <c:pt idx="350">
                  <c:v>5</c:v>
                </c:pt>
                <c:pt idx="351">
                  <c:v>6</c:v>
                </c:pt>
                <c:pt idx="352">
                  <c:v>4.0999999999999996</c:v>
                </c:pt>
                <c:pt idx="353">
                  <c:v>4</c:v>
                </c:pt>
                <c:pt idx="354">
                  <c:v>6</c:v>
                </c:pt>
                <c:pt idx="355">
                  <c:v>7</c:v>
                </c:pt>
                <c:pt idx="356">
                  <c:v>7.4</c:v>
                </c:pt>
                <c:pt idx="357">
                  <c:v>6.8000000000000007</c:v>
                </c:pt>
                <c:pt idx="358">
                  <c:v>7.9</c:v>
                </c:pt>
                <c:pt idx="359">
                  <c:v>9.8000000000000007</c:v>
                </c:pt>
                <c:pt idx="360">
                  <c:v>9.4</c:v>
                </c:pt>
                <c:pt idx="361">
                  <c:v>10.7</c:v>
                </c:pt>
                <c:pt idx="362">
                  <c:v>12</c:v>
                </c:pt>
                <c:pt idx="363">
                  <c:v>10.9</c:v>
                </c:pt>
                <c:pt idx="364">
                  <c:v>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9-453B-A62E-E01DBEC89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7828280"/>
        <c:axId val="617830576"/>
      </c:lineChart>
      <c:dateAx>
        <c:axId val="617828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30576"/>
        <c:crossesAt val="0"/>
        <c:auto val="1"/>
        <c:lblOffset val="100"/>
        <c:baseTimeUnit val="days"/>
      </c:dateAx>
      <c:valAx>
        <c:axId val="61783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7828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123825</xdr:rowOff>
    </xdr:from>
    <xdr:to>
      <xdr:col>11</xdr:col>
      <xdr:colOff>542925</xdr:colOff>
      <xdr:row>19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10871EC-1868-4C87-8FBD-A6B21969E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</xdr:colOff>
      <xdr:row>0</xdr:row>
      <xdr:rowOff>114300</xdr:rowOff>
    </xdr:from>
    <xdr:to>
      <xdr:col>19</xdr:col>
      <xdr:colOff>333375</xdr:colOff>
      <xdr:row>19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D6F9AAB-56EB-4BC5-B128-D04E0BF22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0</xdr:row>
      <xdr:rowOff>123825</xdr:rowOff>
    </xdr:from>
    <xdr:to>
      <xdr:col>11</xdr:col>
      <xdr:colOff>542925</xdr:colOff>
      <xdr:row>19</xdr:row>
      <xdr:rowOff>9525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DD4CBA-82B4-4DFD-BD8A-AAE90372E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28575</xdr:colOff>
      <xdr:row>0</xdr:row>
      <xdr:rowOff>114300</xdr:rowOff>
    </xdr:from>
    <xdr:to>
      <xdr:col>19</xdr:col>
      <xdr:colOff>333375</xdr:colOff>
      <xdr:row>19</xdr:row>
      <xdr:rowOff>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4E92900-5ED5-451B-BBAA-0D0FA514A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ean-Benoit Verbeke" refreshedDate="43894.437830902774" createdVersion="1" refreshedVersion="6" recordCount="367" upgradeOnRefresh="1">
  <cacheSource type="worksheet">
    <worksheetSource ref="A22:L389" sheet="DJ2019"/>
  </cacheSource>
  <cacheFields count="14">
    <cacheField name="DATUM" numFmtId="14">
      <sharedItems containsSemiMixedTypes="0" containsNonDate="0" containsDate="1" containsString="0" minDate="2018-12-30T00:00:00" maxDate="2020-01-01T00:00:00" count="367">
        <d v="2018-12-30T00:00:00"/>
        <d v="2018-12-31T00:00:00"/>
        <d v="2019-01-01T00:00:00"/>
        <d v="2019-01-02T00:00:00"/>
        <d v="2019-01-03T00:00:00"/>
        <d v="2019-01-04T00:00:00"/>
        <d v="2019-01-05T00:00:00"/>
        <d v="2019-01-06T00:00:00"/>
        <d v="2019-01-07T00:00:00"/>
        <d v="2019-01-08T00:00:00"/>
        <d v="2019-01-09T00:00:00"/>
        <d v="2019-01-10T00:00:00"/>
        <d v="2019-01-11T00:00:00"/>
        <d v="2019-01-12T00:00:00"/>
        <d v="2019-01-13T00:00:00"/>
        <d v="2019-01-14T00:00:00"/>
        <d v="2019-01-15T00:00:00"/>
        <d v="2019-01-16T00:00:00"/>
        <d v="2019-01-17T00:00:00"/>
        <d v="2019-01-18T00:00:00"/>
        <d v="2019-01-19T00:00:00"/>
        <d v="2019-01-20T00:00:00"/>
        <d v="2019-01-21T00:00:00"/>
        <d v="2019-01-22T00:00:00"/>
        <d v="2019-01-23T00:00:00"/>
        <d v="2019-01-24T00:00:00"/>
        <d v="2019-01-25T00:00:00"/>
        <d v="2019-01-26T00:00:00"/>
        <d v="2019-01-27T00:00:00"/>
        <d v="2019-01-28T00:00:00"/>
        <d v="2019-01-29T00:00:00"/>
        <d v="2019-01-30T00:00:00"/>
        <d v="2019-01-31T00:00:00"/>
        <d v="2019-02-01T00:00:00"/>
        <d v="2019-02-02T00:00:00"/>
        <d v="2019-02-03T00:00:00"/>
        <d v="2019-02-04T00:00:00"/>
        <d v="2019-02-05T00:00:00"/>
        <d v="2019-02-06T00:00:00"/>
        <d v="2019-02-07T00:00:00"/>
        <d v="2019-02-08T00:00:00"/>
        <d v="2019-02-09T00:00:00"/>
        <d v="2019-02-10T00:00:00"/>
        <d v="2019-02-11T00:00:00"/>
        <d v="2019-02-12T00:00:00"/>
        <d v="2019-02-13T00:00:00"/>
        <d v="2019-02-14T00:00:00"/>
        <d v="2019-02-15T00:00:00"/>
        <d v="2019-02-16T00:00:00"/>
        <d v="2019-02-17T00:00:00"/>
        <d v="2019-02-18T00:00:00"/>
        <d v="2019-02-19T00:00:00"/>
        <d v="2019-02-20T00:00:00"/>
        <d v="2019-02-21T00:00:00"/>
        <d v="2019-02-22T00:00:00"/>
        <d v="2019-02-23T00:00:00"/>
        <d v="2019-02-24T00:00:00"/>
        <d v="2019-02-25T00:00:00"/>
        <d v="2019-02-26T00:00:00"/>
        <d v="2019-02-27T00:00:00"/>
        <d v="2019-02-28T00:00:00"/>
        <d v="2019-03-01T00:00:00"/>
        <d v="2019-03-02T00:00:00"/>
        <d v="2019-03-03T00:00:00"/>
        <d v="2019-03-04T00:00:00"/>
        <d v="2019-03-05T00:00:00"/>
        <d v="2019-03-06T00:00:00"/>
        <d v="2019-03-07T00:00:00"/>
        <d v="2019-03-08T00:00:00"/>
        <d v="2019-03-09T00:00:00"/>
        <d v="2019-03-10T00:00:00"/>
        <d v="2019-03-11T00:00:00"/>
        <d v="2019-03-12T00:00:00"/>
        <d v="2019-03-13T00:00:00"/>
        <d v="2019-03-14T00:00:00"/>
        <d v="2019-03-15T00:00:00"/>
        <d v="2019-03-16T00:00:00"/>
        <d v="2019-03-17T00:00:00"/>
        <d v="2019-03-18T00:00:00"/>
        <d v="2019-03-19T00:00:00"/>
        <d v="2019-03-20T00:00:00"/>
        <d v="2019-03-21T00:00:00"/>
        <d v="2019-03-22T00:00:00"/>
        <d v="2019-03-23T00:00:00"/>
        <d v="2019-03-24T00:00:00"/>
        <d v="2019-03-25T00:00:00"/>
        <d v="2019-03-26T00:00:00"/>
        <d v="2019-03-27T00:00:00"/>
        <d v="2019-03-28T00:00:00"/>
        <d v="2019-03-29T00:00:00"/>
        <d v="2019-03-30T00:00:00"/>
        <d v="2019-03-31T00:00:00"/>
        <d v="2019-04-01T00:00:00"/>
        <d v="2019-04-02T00:00:00"/>
        <d v="2019-04-03T00:00:00"/>
        <d v="2019-04-04T00:00:00"/>
        <d v="2019-04-05T00:00:00"/>
        <d v="2019-04-06T00:00:00"/>
        <d v="2019-04-07T00:00:00"/>
        <d v="2019-04-08T00:00:00"/>
        <d v="2019-04-09T00:00:00"/>
        <d v="2019-04-10T00:00:00"/>
        <d v="2019-04-11T00:00:00"/>
        <d v="2019-04-12T00:00:00"/>
        <d v="2019-04-13T00:00:00"/>
        <d v="2019-04-14T00:00:00"/>
        <d v="2019-04-15T00:00:00"/>
        <d v="2019-04-16T00:00:00"/>
        <d v="2019-04-17T00:00:00"/>
        <d v="2019-04-18T00:00:00"/>
        <d v="2019-04-19T00:00:00"/>
        <d v="2019-04-20T00:00:00"/>
        <d v="2019-04-21T00:00:00"/>
        <d v="2019-04-22T00:00:00"/>
        <d v="2019-04-23T00:00:00"/>
        <d v="2019-04-24T00:00:00"/>
        <d v="2019-04-25T00:00:00"/>
        <d v="2019-04-26T00:00:00"/>
        <d v="2019-04-27T00:00:00"/>
        <d v="2019-04-28T00:00:00"/>
        <d v="2019-04-29T00:00:00"/>
        <d v="2019-04-30T00:00:00"/>
        <d v="2019-05-01T00:00:00"/>
        <d v="2019-05-02T00:00:00"/>
        <d v="2019-05-03T00:00:00"/>
        <d v="2019-05-04T00:00:00"/>
        <d v="2019-05-05T00:00:00"/>
        <d v="2019-05-06T00:00:00"/>
        <d v="2019-05-07T00:00:00"/>
        <d v="2019-05-08T00:00:00"/>
        <d v="2019-05-09T00:00:00"/>
        <d v="2019-05-10T00:00:00"/>
        <d v="2019-05-11T00:00:00"/>
        <d v="2019-05-12T00:00:00"/>
        <d v="2019-05-13T00:00:00"/>
        <d v="2019-05-14T00:00:00"/>
        <d v="2019-05-15T00:00:00"/>
        <d v="2019-05-16T00:00:00"/>
        <d v="2019-05-17T00:00:00"/>
        <d v="2019-05-18T00:00:00"/>
        <d v="2019-05-19T00:00:00"/>
        <d v="2019-05-20T00:00:00"/>
        <d v="2019-05-21T00:00:00"/>
        <d v="2019-05-22T00:00:00"/>
        <d v="2019-05-23T00:00:00"/>
        <d v="2019-05-24T00:00:00"/>
        <d v="2019-05-25T00:00:00"/>
        <d v="2019-05-26T00:00:00"/>
        <d v="2019-05-27T00:00:00"/>
        <d v="2019-05-28T00:00:00"/>
        <d v="2019-05-29T00:00:00"/>
        <d v="2019-05-30T00:00:00"/>
        <d v="2019-05-31T00:00:00"/>
        <d v="2019-06-01T00:00:00"/>
        <d v="2019-06-02T00:00:00"/>
        <d v="2019-06-03T00:00:00"/>
        <d v="2019-06-04T00:00:00"/>
        <d v="2019-06-05T00:00:00"/>
        <d v="2019-06-06T00:00:00"/>
        <d v="2019-06-07T00:00:00"/>
        <d v="2019-06-08T00:00:00"/>
        <d v="2019-06-09T00:00:00"/>
        <d v="2019-06-10T00:00:00"/>
        <d v="2019-06-11T00:00:00"/>
        <d v="2019-06-12T00:00:00"/>
        <d v="2019-06-13T00:00:00"/>
        <d v="2019-06-14T00:00:00"/>
        <d v="2019-06-15T00:00:00"/>
        <d v="2019-06-16T00:00:00"/>
        <d v="2019-06-17T00:00:00"/>
        <d v="2019-06-18T00:00:00"/>
        <d v="2019-06-19T00:00:00"/>
        <d v="2019-06-20T00:00:00"/>
        <d v="2019-06-21T00:00:00"/>
        <d v="2019-06-22T00:00:00"/>
        <d v="2019-06-23T00:00:00"/>
        <d v="2019-06-24T00:00:00"/>
        <d v="2019-06-25T00:00:00"/>
        <d v="2019-06-26T00:00:00"/>
        <d v="2019-06-27T00:00:00"/>
        <d v="2019-06-28T00:00:00"/>
        <d v="2019-06-29T00:00:00"/>
        <d v="2019-06-30T00:00:00"/>
        <d v="2019-07-01T00:00:00"/>
        <d v="2019-07-02T00:00:00"/>
        <d v="2019-07-03T00:00:00"/>
        <d v="2019-07-04T00:00:00"/>
        <d v="2019-07-05T00:00:00"/>
        <d v="2019-07-06T00:00:00"/>
        <d v="2019-07-07T00:00:00"/>
        <d v="2019-07-08T00:00:00"/>
        <d v="2019-07-09T00:00:00"/>
        <d v="2019-07-10T00:00:00"/>
        <d v="2019-07-11T00:00:00"/>
        <d v="2019-07-12T00:00:00"/>
        <d v="2019-07-13T00:00:00"/>
        <d v="2019-07-14T00:00:00"/>
        <d v="2019-07-15T00:00:00"/>
        <d v="2019-07-16T00:00:00"/>
        <d v="2019-07-17T00:00:00"/>
        <d v="2019-07-18T00:00:00"/>
        <d v="2019-07-19T00:00:00"/>
        <d v="2019-07-20T00:00:00"/>
        <d v="2019-07-21T00:00:00"/>
        <d v="2019-07-22T00:00:00"/>
        <d v="2019-07-23T00:00:00"/>
        <d v="2019-07-24T00:00:00"/>
        <d v="2019-07-25T00:00:00"/>
        <d v="2019-07-26T00:00:00"/>
        <d v="2019-07-27T00:00:00"/>
        <d v="2019-07-28T00:00:00"/>
        <d v="2019-07-29T00:00:00"/>
        <d v="2019-07-30T00:00:00"/>
        <d v="2019-07-31T00:00:00"/>
        <d v="2019-08-01T00:00:00"/>
        <d v="2019-08-02T00:00:00"/>
        <d v="2019-08-03T00:00:00"/>
        <d v="2019-08-04T00:00:00"/>
        <d v="2019-08-05T00:00:00"/>
        <d v="2019-08-06T00:00:00"/>
        <d v="2019-08-07T00:00:00"/>
        <d v="2019-08-08T00:00:00"/>
        <d v="2019-08-09T00:00:00"/>
        <d v="2019-08-10T00:00:00"/>
        <d v="2019-08-11T00:00:00"/>
        <d v="2019-08-12T00:00:00"/>
        <d v="2019-08-13T00:00:00"/>
        <d v="2019-08-14T00:00:00"/>
        <d v="2019-08-15T00:00:00"/>
        <d v="2019-08-16T00:00:00"/>
        <d v="2019-08-17T00:00:00"/>
        <d v="2019-08-18T00:00:00"/>
        <d v="2019-08-19T00:00:00"/>
        <d v="2019-08-20T00:00:00"/>
        <d v="2019-08-21T00:00:00"/>
        <d v="2019-08-22T00:00:00"/>
        <d v="2019-08-23T00:00:00"/>
        <d v="2019-08-24T00:00:00"/>
        <d v="2019-08-25T00:00:00"/>
        <d v="2019-08-26T00:00:00"/>
        <d v="2019-08-27T00:00:00"/>
        <d v="2019-08-28T00:00:00"/>
        <d v="2019-08-29T00:00:00"/>
        <d v="2019-08-30T00:00:00"/>
        <d v="2019-08-31T00:00:00"/>
        <d v="2019-09-01T00:00:00"/>
        <d v="2019-09-02T00:00:00"/>
        <d v="2019-09-03T00:00:00"/>
        <d v="2019-09-04T00:00:00"/>
        <d v="2019-09-05T00:00:00"/>
        <d v="2019-09-06T00:00:00"/>
        <d v="2019-09-07T00:00:00"/>
        <d v="2019-09-08T00:00:00"/>
        <d v="2019-09-09T00:00:00"/>
        <d v="2019-09-10T00:00:00"/>
        <d v="2019-09-11T00:00:00"/>
        <d v="2019-09-12T00:00:00"/>
        <d v="2019-09-13T00:00:00"/>
        <d v="2019-09-14T00:00:00"/>
        <d v="2019-09-15T00:00:00"/>
        <d v="2019-09-16T00:00:00"/>
        <d v="2019-09-17T00:00:00"/>
        <d v="2019-09-18T00:00:00"/>
        <d v="2019-09-19T00:00:00"/>
        <d v="2019-09-20T00:00:00"/>
        <d v="2019-09-21T00:00:00"/>
        <d v="2019-09-22T00:00:00"/>
        <d v="2019-09-23T00:00:00"/>
        <d v="2019-09-24T00:00:00"/>
        <d v="2019-09-25T00:00:00"/>
        <d v="2019-09-26T00:00:00"/>
        <d v="2019-09-27T00:00:00"/>
        <d v="2019-09-28T00:00:00"/>
        <d v="2019-09-29T00:00:00"/>
        <d v="2019-09-30T00:00:00"/>
        <d v="2019-10-01T00:00:00"/>
        <d v="2019-10-02T00:00:00"/>
        <d v="2019-10-03T00:00:00"/>
        <d v="2019-10-04T00:00:00"/>
        <d v="2019-10-05T00:00:00"/>
        <d v="2019-10-06T00:00:00"/>
        <d v="2019-10-07T00:00:00"/>
        <d v="2019-10-08T00:00:00"/>
        <d v="2019-10-09T00:00:00"/>
        <d v="2019-10-10T00:00:00"/>
        <d v="2019-10-11T00:00:00"/>
        <d v="2019-10-12T00:00:00"/>
        <d v="2019-10-13T00:00:00"/>
        <d v="2019-10-14T00:00:00"/>
        <d v="2019-10-15T00:00:00"/>
        <d v="2019-10-16T00:00:00"/>
        <d v="2019-10-17T00:00:00"/>
        <d v="2019-10-18T00:00:00"/>
        <d v="2019-10-19T00:00:00"/>
        <d v="2019-10-20T00:00:00"/>
        <d v="2019-10-21T00:00:00"/>
        <d v="2019-10-22T00:00:00"/>
        <d v="2019-10-23T00:00:00"/>
        <d v="2019-10-24T00:00:00"/>
        <d v="2019-10-25T00:00:00"/>
        <d v="2019-10-26T00:00:00"/>
        <d v="2019-10-27T00:00:00"/>
        <d v="2019-10-28T00:00:00"/>
        <d v="2019-10-29T00:00:00"/>
        <d v="2019-10-30T00:00:00"/>
        <d v="2019-10-31T00:00:00"/>
        <d v="2019-11-01T00:00:00"/>
        <d v="2019-11-02T00:00:00"/>
        <d v="2019-11-03T00:00:00"/>
        <d v="2019-11-04T00:00:00"/>
        <d v="2019-11-05T00:00:00"/>
        <d v="2019-11-06T00:00:00"/>
        <d v="2019-11-07T00:00:00"/>
        <d v="2019-11-08T00:00:00"/>
        <d v="2019-11-09T00:00:00"/>
        <d v="2019-11-10T00:00:00"/>
        <d v="2019-11-11T00:00:00"/>
        <d v="2019-11-12T00:00:00"/>
        <d v="2019-11-13T00:00:00"/>
        <d v="2019-11-14T00:00:00"/>
        <d v="2019-11-15T00:00:00"/>
        <d v="2019-11-16T00:00:00"/>
        <d v="2019-11-17T00:00:00"/>
        <d v="2019-11-18T00:00:00"/>
        <d v="2019-11-19T00:00:00"/>
        <d v="2019-11-20T00:00:00"/>
        <d v="2019-11-21T00:00:00"/>
        <d v="2019-11-22T00:00:00"/>
        <d v="2019-11-23T00:00:00"/>
        <d v="2019-11-24T00:00:00"/>
        <d v="2019-11-25T00:00:00"/>
        <d v="2019-11-26T00:00:00"/>
        <d v="2019-11-27T00:00:00"/>
        <d v="2019-11-28T00:00:00"/>
        <d v="2019-11-29T00:00:00"/>
        <d v="2019-11-30T00:00:00"/>
        <d v="2019-12-01T00:00:00"/>
        <d v="2019-12-02T00:00:00"/>
        <d v="2019-12-03T00:00:00"/>
        <d v="2019-12-04T00:00:00"/>
        <d v="2019-12-05T00:00:00"/>
        <d v="2019-12-06T00:00:00"/>
        <d v="2019-12-07T00:00:00"/>
        <d v="2019-12-08T00:00:00"/>
        <d v="2019-12-09T00:00:00"/>
        <d v="2019-12-10T00:00:00"/>
        <d v="2019-12-11T00:00:00"/>
        <d v="2019-12-12T00:00:00"/>
        <d v="2019-12-13T00:00:00"/>
        <d v="2019-12-14T00:00:00"/>
        <d v="2019-12-15T00:00:00"/>
        <d v="2019-12-16T00:00:00"/>
        <d v="2019-12-17T00:00:00"/>
        <d v="2019-12-18T00:00:00"/>
        <d v="2019-12-19T00:00:00"/>
        <d v="2019-12-20T00:00:00"/>
        <d v="2019-12-21T00:00:00"/>
        <d v="2019-12-22T00:00:00"/>
        <d v="2019-12-23T00:00:00"/>
        <d v="2019-12-24T00:00:00"/>
        <d v="2019-12-25T00:00:00"/>
        <d v="2019-12-26T00:00:00"/>
        <d v="2019-12-27T00:00:00"/>
        <d v="2019-12-28T00:00:00"/>
        <d v="2019-12-29T00:00:00"/>
        <d v="2019-12-30T00:00:00"/>
        <d v="2019-12-31T00:00:00"/>
      </sharedItems>
      <fieldGroup par="13" base="0">
        <rangePr groupBy="months" startDate="2018-12-30T00:00:00" endDate="2020-01-01T00:00:00"/>
        <groupItems count="14">
          <s v="&lt;30-12-18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1-01-20"/>
        </groupItems>
      </fieldGroup>
    </cacheField>
    <cacheField name="GRAADDAGEN EQUIVAL." numFmtId="198">
      <sharedItems containsSemiMixedTypes="0" containsString="0" containsNumber="1" minValue="0" maxValue="18.5"/>
    </cacheField>
    <cacheField name="TOTAAL PER MAAND" numFmtId="198">
      <sharedItems containsString="0" containsBlank="1" containsNumber="1" minValue="3.0999999999999979" maxValue="413.80000000000007"/>
    </cacheField>
    <cacheField name="AFGEROND OP" numFmtId="0">
      <sharedItems containsString="0" containsBlank="1" containsNumber="1" containsInteger="1" minValue="3" maxValue="414"/>
    </cacheField>
    <cacheField name="T eq" numFmtId="198">
      <sharedItems containsSemiMixedTypes="0" containsString="0" containsNumber="1" minValue="-2" maxValue="16.5"/>
    </cacheField>
    <cacheField name="Tm" numFmtId="198">
      <sharedItems containsSemiMixedTypes="0" containsString="0" containsNumber="1" minValue="-2.2450766185627065" maxValue="17.987336185352273"/>
    </cacheField>
    <cacheField name="Tm-1" numFmtId="198">
      <sharedItems containsString="0" containsBlank="1" containsNumber="1" minValue="-2.2450766185627069" maxValue="17.98733618535227"/>
    </cacheField>
    <cacheField name="Tm-2" numFmtId="198">
      <sharedItems containsString="0" containsBlank="1" containsNumber="1" minValue="-2.2450766185627069" maxValue="17.98733618535227"/>
    </cacheField>
    <cacheField name="Téq" numFmtId="198">
      <sharedItems containsString="0" containsBlank="1" containsNumber="1" minValue="-2" maxValue="16.5"/>
    </cacheField>
    <cacheField name="DG 16,5 cal" numFmtId="0">
      <sharedItems containsString="0" containsBlank="1" containsNumber="1" minValue="0" maxValue="18.5"/>
    </cacheField>
    <cacheField name="Vérif" numFmtId="0">
      <sharedItems containsString="0" containsBlank="1" containsNumber="1" minValue="-1.7763568394002505E-15" maxValue="1.7763568394002505E-15"/>
    </cacheField>
    <cacheField name="DG15" numFmtId="0">
      <sharedItems containsString="0" containsBlank="1" containsNumber="1" minValue="0" maxValue="17"/>
    </cacheField>
    <cacheField name="Trimestres" numFmtId="0" databaseField="0">
      <fieldGroup base="0">
        <rangePr groupBy="quarters" startDate="2018-12-30T00:00:00" endDate="2020-01-01T00:00:00"/>
        <groupItems count="6">
          <s v="&lt;30-12-18"/>
          <s v="Trimestre1"/>
          <s v="Trimestre2"/>
          <s v="Trimestre3"/>
          <s v="Trimestre4"/>
          <s v="&gt;01-01-20"/>
        </groupItems>
      </fieldGroup>
    </cacheField>
    <cacheField name="Années" numFmtId="0" databaseField="0">
      <fieldGroup base="0">
        <rangePr groupBy="years" startDate="2018-12-30T00:00:00" endDate="2020-01-01T00:00:00"/>
        <groupItems count="5">
          <s v="&lt;30-12-18"/>
          <s v="2018"/>
          <s v="2019"/>
          <s v="2020"/>
          <s v="&gt;01-01-2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ean-Benoit Verbeke" refreshedDate="43894.43829583333" createdVersion="1" refreshedVersion="6" recordCount="367" upgradeOnRefresh="1">
  <cacheSource type="worksheet">
    <worksheetSource ref="A22:L389" sheet="DJ2005"/>
  </cacheSource>
  <cacheFields count="14">
    <cacheField name="DATUM" numFmtId="14">
      <sharedItems containsSemiMixedTypes="0" containsNonDate="0" containsDate="1" containsString="0" minDate="2004-12-30T00:00:00" maxDate="2006-01-01T00:00:00" count="367">
        <d v="2004-12-30T00:00:00"/>
        <d v="2004-12-31T00:00:00"/>
        <d v="2005-01-01T00:00:00"/>
        <d v="2005-01-02T00:00:00"/>
        <d v="2005-01-03T00:00:00"/>
        <d v="2005-01-04T00:00:00"/>
        <d v="2005-01-05T00:00:00"/>
        <d v="2005-01-06T00:00:00"/>
        <d v="2005-01-07T00:00:00"/>
        <d v="2005-01-08T00:00:00"/>
        <d v="2005-01-09T00:00:00"/>
        <d v="2005-01-10T00:00:00"/>
        <d v="2005-01-11T00:00:00"/>
        <d v="2005-01-12T00:00:00"/>
        <d v="2005-01-13T00:00:00"/>
        <d v="2005-01-14T00:00:00"/>
        <d v="2005-01-15T00:00:00"/>
        <d v="2005-01-16T00:00:00"/>
        <d v="2005-01-17T00:00:00"/>
        <d v="2005-01-18T00:00:00"/>
        <d v="2005-01-19T00:00:00"/>
        <d v="2005-01-20T00:00:00"/>
        <d v="2005-01-21T00:00:00"/>
        <d v="2005-01-22T00:00:00"/>
        <d v="2005-01-23T00:00:00"/>
        <d v="2005-01-24T00:00:00"/>
        <d v="2005-01-25T00:00:00"/>
        <d v="2005-01-26T00:00:00"/>
        <d v="2005-01-27T00:00:00"/>
        <d v="2005-01-28T00:00:00"/>
        <d v="2005-01-29T00:00:00"/>
        <d v="2005-01-30T00:00:00"/>
        <d v="2005-01-31T00:00:00"/>
        <d v="2005-02-01T00:00:00"/>
        <d v="2005-02-02T00:00:00"/>
        <d v="2005-02-03T00:00:00"/>
        <d v="2005-02-04T00:00:00"/>
        <d v="2005-02-05T00:00:00"/>
        <d v="2005-02-06T00:00:00"/>
        <d v="2005-02-07T00:00:00"/>
        <d v="2005-02-08T00:00:00"/>
        <d v="2005-02-09T00:00:00"/>
        <d v="2005-02-10T00:00:00"/>
        <d v="2005-02-11T00:00:00"/>
        <d v="2005-02-12T00:00:00"/>
        <d v="2005-02-13T00:00:00"/>
        <d v="2005-02-14T00:00:00"/>
        <d v="2005-02-15T00:00:00"/>
        <d v="2005-02-16T00:00:00"/>
        <d v="2005-02-17T00:00:00"/>
        <d v="2005-02-18T00:00:00"/>
        <d v="2005-02-19T00:00:00"/>
        <d v="2005-02-20T00:00:00"/>
        <d v="2005-02-21T00:00:00"/>
        <d v="2005-02-22T00:00:00"/>
        <d v="2005-02-23T00:00:00"/>
        <d v="2005-02-24T00:00:00"/>
        <d v="2005-02-25T00:00:00"/>
        <d v="2005-02-26T00:00:00"/>
        <d v="2005-02-27T00:00:00"/>
        <d v="2005-02-28T00:00:00"/>
        <d v="2005-03-01T00:00:00"/>
        <d v="2005-03-02T00:00:00"/>
        <d v="2005-03-03T00:00:00"/>
        <d v="2005-03-04T00:00:00"/>
        <d v="2005-03-05T00:00:00"/>
        <d v="2005-03-06T00:00:00"/>
        <d v="2005-03-07T00:00:00"/>
        <d v="2005-03-08T00:00:00"/>
        <d v="2005-03-09T00:00:00"/>
        <d v="2005-03-10T00:00:00"/>
        <d v="2005-03-11T00:00:00"/>
        <d v="2005-03-12T00:00:00"/>
        <d v="2005-03-13T00:00:00"/>
        <d v="2005-03-14T00:00:00"/>
        <d v="2005-03-15T00:00:00"/>
        <d v="2005-03-16T00:00:00"/>
        <d v="2005-03-17T00:00:00"/>
        <d v="2005-03-18T00:00:00"/>
        <d v="2005-03-19T00:00:00"/>
        <d v="2005-03-20T00:00:00"/>
        <d v="2005-03-21T00:00:00"/>
        <d v="2005-03-22T00:00:00"/>
        <d v="2005-03-23T00:00:00"/>
        <d v="2005-03-24T00:00:00"/>
        <d v="2005-03-25T00:00:00"/>
        <d v="2005-03-26T00:00:00"/>
        <d v="2005-03-27T00:00:00"/>
        <d v="2005-03-28T00:00:00"/>
        <d v="2005-03-29T00:00:00"/>
        <d v="2005-03-30T00:00:00"/>
        <d v="2005-03-31T00:00:00"/>
        <d v="2005-04-01T00:00:00"/>
        <d v="2005-04-02T00:00:00"/>
        <d v="2005-04-03T00:00:00"/>
        <d v="2005-04-04T00:00:00"/>
        <d v="2005-04-05T00:00:00"/>
        <d v="2005-04-06T00:00:00"/>
        <d v="2005-04-07T00:00:00"/>
        <d v="2005-04-08T00:00:00"/>
        <d v="2005-04-09T00:00:00"/>
        <d v="2005-04-10T00:00:00"/>
        <d v="2005-04-11T00:00:00"/>
        <d v="2005-04-12T00:00:00"/>
        <d v="2005-04-13T00:00:00"/>
        <d v="2005-04-14T00:00:00"/>
        <d v="2005-04-15T00:00:00"/>
        <d v="2005-04-16T00:00:00"/>
        <d v="2005-04-17T00:00:00"/>
        <d v="2005-04-18T00:00:00"/>
        <d v="2005-04-19T00:00:00"/>
        <d v="2005-04-20T00:00:00"/>
        <d v="2005-04-21T00:00:00"/>
        <d v="2005-04-22T00:00:00"/>
        <d v="2005-04-23T00:00:00"/>
        <d v="2005-04-24T00:00:00"/>
        <d v="2005-04-25T00:00:00"/>
        <d v="2005-04-26T00:00:00"/>
        <d v="2005-04-27T00:00:00"/>
        <d v="2005-04-28T00:00:00"/>
        <d v="2005-04-29T00:00:00"/>
        <d v="2005-04-30T00:00:00"/>
        <d v="2005-05-01T00:00:00"/>
        <d v="2005-05-02T00:00:00"/>
        <d v="2005-05-03T00:00:00"/>
        <d v="2005-05-04T00:00:00"/>
        <d v="2005-05-05T00:00:00"/>
        <d v="2005-05-06T00:00:00"/>
        <d v="2005-05-07T00:00:00"/>
        <d v="2005-05-08T00:00:00"/>
        <d v="2005-05-09T00:00:00"/>
        <d v="2005-05-10T00:00:00"/>
        <d v="2005-05-11T00:00:00"/>
        <d v="2005-05-12T00:00:00"/>
        <d v="2005-05-13T00:00:00"/>
        <d v="2005-05-14T00:00:00"/>
        <d v="2005-05-15T00:00:00"/>
        <d v="2005-05-16T00:00:00"/>
        <d v="2005-05-17T00:00:00"/>
        <d v="2005-05-18T00:00:00"/>
        <d v="2005-05-19T00:00:00"/>
        <d v="2005-05-20T00:00:00"/>
        <d v="2005-05-21T00:00:00"/>
        <d v="2005-05-22T00:00:00"/>
        <d v="2005-05-23T00:00:00"/>
        <d v="2005-05-24T00:00:00"/>
        <d v="2005-05-25T00:00:00"/>
        <d v="2005-05-26T00:00:00"/>
        <d v="2005-05-27T00:00:00"/>
        <d v="2005-05-28T00:00:00"/>
        <d v="2005-05-29T00:00:00"/>
        <d v="2005-05-30T00:00:00"/>
        <d v="2005-05-31T00:00:00"/>
        <d v="2005-06-01T00:00:00"/>
        <d v="2005-06-02T00:00:00"/>
        <d v="2005-06-03T00:00:00"/>
        <d v="2005-06-04T00:00:00"/>
        <d v="2005-06-05T00:00:00"/>
        <d v="2005-06-06T00:00:00"/>
        <d v="2005-06-07T00:00:00"/>
        <d v="2005-06-08T00:00:00"/>
        <d v="2005-06-09T00:00:00"/>
        <d v="2005-06-10T00:00:00"/>
        <d v="2005-06-11T00:00:00"/>
        <d v="2005-06-12T00:00:00"/>
        <d v="2005-06-13T00:00:00"/>
        <d v="2005-06-14T00:00:00"/>
        <d v="2005-06-15T00:00:00"/>
        <d v="2005-06-16T00:00:00"/>
        <d v="2005-06-17T00:00:00"/>
        <d v="2005-06-18T00:00:00"/>
        <d v="2005-06-19T00:00:00"/>
        <d v="2005-06-20T00:00:00"/>
        <d v="2005-06-21T00:00:00"/>
        <d v="2005-06-22T00:00:00"/>
        <d v="2005-06-23T00:00:00"/>
        <d v="2005-06-24T00:00:00"/>
        <d v="2005-06-25T00:00:00"/>
        <d v="2005-06-26T00:00:00"/>
        <d v="2005-06-27T00:00:00"/>
        <d v="2005-06-28T00:00:00"/>
        <d v="2005-06-29T00:00:00"/>
        <d v="2005-06-30T00:00:00"/>
        <d v="2005-07-01T00:00:00"/>
        <d v="2005-07-02T00:00:00"/>
        <d v="2005-07-03T00:00:00"/>
        <d v="2005-07-04T00:00:00"/>
        <d v="2005-07-05T00:00:00"/>
        <d v="2005-07-06T00:00:00"/>
        <d v="2005-07-07T00:00:00"/>
        <d v="2005-07-08T00:00:00"/>
        <d v="2005-07-09T00:00:00"/>
        <d v="2005-07-10T00:00:00"/>
        <d v="2005-07-11T00:00:00"/>
        <d v="2005-07-12T00:00:00"/>
        <d v="2005-07-13T00:00:00"/>
        <d v="2005-07-14T00:00:00"/>
        <d v="2005-07-15T00:00:00"/>
        <d v="2005-07-16T00:00:00"/>
        <d v="2005-07-17T00:00:00"/>
        <d v="2005-07-18T00:00:00"/>
        <d v="2005-07-19T00:00:00"/>
        <d v="2005-07-20T00:00:00"/>
        <d v="2005-07-21T00:00:00"/>
        <d v="2005-07-22T00:00:00"/>
        <d v="2005-07-23T00:00:00"/>
        <d v="2005-07-24T00:00:00"/>
        <d v="2005-07-25T00:00:00"/>
        <d v="2005-07-26T00:00:00"/>
        <d v="2005-07-27T00:00:00"/>
        <d v="2005-07-28T00:00:00"/>
        <d v="2005-07-29T00:00:00"/>
        <d v="2005-07-30T00:00:00"/>
        <d v="2005-07-31T00:00:00"/>
        <d v="2005-08-01T00:00:00"/>
        <d v="2005-08-02T00:00:00"/>
        <d v="2005-08-03T00:00:00"/>
        <d v="2005-08-04T00:00:00"/>
        <d v="2005-08-05T00:00:00"/>
        <d v="2005-08-06T00:00:00"/>
        <d v="2005-08-07T00:00:00"/>
        <d v="2005-08-08T00:00:00"/>
        <d v="2005-08-09T00:00:00"/>
        <d v="2005-08-10T00:00:00"/>
        <d v="2005-08-11T00:00:00"/>
        <d v="2005-08-12T00:00:00"/>
        <d v="2005-08-13T00:00:00"/>
        <d v="2005-08-14T00:00:00"/>
        <d v="2005-08-15T00:00:00"/>
        <d v="2005-08-16T00:00:00"/>
        <d v="2005-08-17T00:00:00"/>
        <d v="2005-08-18T00:00:00"/>
        <d v="2005-08-19T00:00:00"/>
        <d v="2005-08-20T00:00:00"/>
        <d v="2005-08-21T00:00:00"/>
        <d v="2005-08-22T00:00:00"/>
        <d v="2005-08-23T00:00:00"/>
        <d v="2005-08-24T00:00:00"/>
        <d v="2005-08-25T00:00:00"/>
        <d v="2005-08-26T00:00:00"/>
        <d v="2005-08-27T00:00:00"/>
        <d v="2005-08-28T00:00:00"/>
        <d v="2005-08-29T00:00:00"/>
        <d v="2005-08-30T00:00:00"/>
        <d v="2005-08-31T00:00:00"/>
        <d v="2005-09-01T00:00:00"/>
        <d v="2005-09-02T00:00:00"/>
        <d v="2005-09-03T00:00:00"/>
        <d v="2005-09-04T00:00:00"/>
        <d v="2005-09-05T00:00:00"/>
        <d v="2005-09-06T00:00:00"/>
        <d v="2005-09-07T00:00:00"/>
        <d v="2005-09-08T00:00:00"/>
        <d v="2005-09-09T00:00:00"/>
        <d v="2005-09-10T00:00:00"/>
        <d v="2005-09-11T00:00:00"/>
        <d v="2005-09-12T00:00:00"/>
        <d v="2005-09-13T00:00:00"/>
        <d v="2005-09-14T00:00:00"/>
        <d v="2005-09-15T00:00:00"/>
        <d v="2005-09-16T00:00:00"/>
        <d v="2005-09-17T00:00:00"/>
        <d v="2005-09-18T00:00:00"/>
        <d v="2005-09-19T00:00:00"/>
        <d v="2005-09-20T00:00:00"/>
        <d v="2005-09-21T00:00:00"/>
        <d v="2005-09-22T00:00:00"/>
        <d v="2005-09-23T00:00:00"/>
        <d v="2005-09-24T00:00:00"/>
        <d v="2005-09-25T00:00:00"/>
        <d v="2005-09-26T00:00:00"/>
        <d v="2005-09-27T00:00:00"/>
        <d v="2005-09-28T00:00:00"/>
        <d v="2005-09-29T00:00:00"/>
        <d v="2005-09-30T00:00:00"/>
        <d v="2005-10-01T00:00:00"/>
        <d v="2005-10-02T00:00:00"/>
        <d v="2005-10-03T00:00:00"/>
        <d v="2005-10-04T00:00:00"/>
        <d v="2005-10-05T00:00:00"/>
        <d v="2005-10-06T00:00:00"/>
        <d v="2005-10-07T00:00:00"/>
        <d v="2005-10-08T00:00:00"/>
        <d v="2005-10-09T00:00:00"/>
        <d v="2005-10-10T00:00:00"/>
        <d v="2005-10-11T00:00:00"/>
        <d v="2005-10-12T00:00:00"/>
        <d v="2005-10-13T00:00:00"/>
        <d v="2005-10-14T00:00:00"/>
        <d v="2005-10-15T00:00:00"/>
        <d v="2005-10-16T00:00:00"/>
        <d v="2005-10-17T00:00:00"/>
        <d v="2005-10-18T00:00:00"/>
        <d v="2005-10-19T00:00:00"/>
        <d v="2005-10-20T00:00:00"/>
        <d v="2005-10-21T00:00:00"/>
        <d v="2005-10-22T00:00:00"/>
        <d v="2005-10-23T00:00:00"/>
        <d v="2005-10-24T00:00:00"/>
        <d v="2005-10-25T00:00:00"/>
        <d v="2005-10-26T00:00:00"/>
        <d v="2005-10-27T00:00:00"/>
        <d v="2005-10-28T00:00:00"/>
        <d v="2005-10-29T00:00:00"/>
        <d v="2005-10-30T00:00:00"/>
        <d v="2005-10-31T00:00:00"/>
        <d v="2005-11-01T00:00:00"/>
        <d v="2005-11-02T00:00:00"/>
        <d v="2005-11-03T00:00:00"/>
        <d v="2005-11-04T00:00:00"/>
        <d v="2005-11-05T00:00:00"/>
        <d v="2005-11-06T00:00:00"/>
        <d v="2005-11-07T00:00:00"/>
        <d v="2005-11-08T00:00:00"/>
        <d v="2005-11-09T00:00:00"/>
        <d v="2005-11-10T00:00:00"/>
        <d v="2005-11-11T00:00:00"/>
        <d v="2005-11-12T00:00:00"/>
        <d v="2005-11-13T00:00:00"/>
        <d v="2005-11-14T00:00:00"/>
        <d v="2005-11-15T00:00:00"/>
        <d v="2005-11-16T00:00:00"/>
        <d v="2005-11-17T00:00:00"/>
        <d v="2005-11-18T00:00:00"/>
        <d v="2005-11-19T00:00:00"/>
        <d v="2005-11-20T00:00:00"/>
        <d v="2005-11-21T00:00:00"/>
        <d v="2005-11-22T00:00:00"/>
        <d v="2005-11-23T00:00:00"/>
        <d v="2005-11-24T00:00:00"/>
        <d v="2005-11-25T00:00:00"/>
        <d v="2005-11-26T00:00:00"/>
        <d v="2005-11-27T00:00:00"/>
        <d v="2005-11-28T00:00:00"/>
        <d v="2005-11-29T00:00:00"/>
        <d v="2005-11-30T00:00:00"/>
        <d v="2005-12-01T00:00:00"/>
        <d v="2005-12-02T00:00:00"/>
        <d v="2005-12-03T00:00:00"/>
        <d v="2005-12-04T00:00:00"/>
        <d v="2005-12-05T00:00:00"/>
        <d v="2005-12-06T00:00:00"/>
        <d v="2005-12-07T00:00:00"/>
        <d v="2005-12-08T00:00:00"/>
        <d v="2005-12-09T00:00:00"/>
        <d v="2005-12-10T00:00:00"/>
        <d v="2005-12-11T00:00:00"/>
        <d v="2005-12-12T00:00:00"/>
        <d v="2005-12-13T00:00:00"/>
        <d v="2005-12-14T00:00:00"/>
        <d v="2005-12-15T00:00:00"/>
        <d v="2005-12-16T00:00:00"/>
        <d v="2005-12-17T00:00:00"/>
        <d v="2005-12-18T00:00:00"/>
        <d v="2005-12-19T00:00:00"/>
        <d v="2005-12-20T00:00:00"/>
        <d v="2005-12-21T00:00:00"/>
        <d v="2005-12-22T00:00:00"/>
        <d v="2005-12-23T00:00:00"/>
        <d v="2005-12-24T00:00:00"/>
        <d v="2005-12-25T00:00:00"/>
        <d v="2005-12-26T00:00:00"/>
        <d v="2005-12-27T00:00:00"/>
        <d v="2005-12-28T00:00:00"/>
        <d v="2005-12-29T00:00:00"/>
        <d v="2005-12-30T00:00:00"/>
        <d v="2005-12-31T00:00:00"/>
      </sharedItems>
      <fieldGroup par="13" base="0">
        <rangePr groupBy="months" startDate="2004-12-30T00:00:00" endDate="2006-01-01T00:00:00"/>
        <groupItems count="14">
          <s v="&lt;30-12-04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01-01-06"/>
        </groupItems>
      </fieldGroup>
    </cacheField>
    <cacheField name="GRAADDAGEN EQUIVAL." numFmtId="198">
      <sharedItems containsSemiMixedTypes="0" containsString="0" containsNumber="1" minValue="0" maxValue="19.8"/>
    </cacheField>
    <cacheField name="TOTAAL PER MAAND" numFmtId="198">
      <sharedItems containsString="0" containsBlank="1" containsNumber="1" minValue="8.1000000000000032" maxValue="403.7"/>
    </cacheField>
    <cacheField name="AFGEROND OP" numFmtId="0">
      <sharedItems containsString="0" containsBlank="1" containsNumber="1" containsInteger="1" minValue="8" maxValue="404"/>
    </cacheField>
    <cacheField name="T eq" numFmtId="198">
      <sharedItems containsSemiMixedTypes="0" containsString="0" containsNumber="1" minValue="-3.3000000000000007" maxValue="16.5"/>
    </cacheField>
    <cacheField name="Tm" numFmtId="198">
      <sharedItems containsSemiMixedTypes="0" containsString="0" containsNumber="1" minValue="-4.177922459436255" maxValue="18.126978690063492"/>
    </cacheField>
    <cacheField name="Tm-1" numFmtId="198">
      <sharedItems containsString="0" containsBlank="1" containsNumber="1" minValue="-4.1779224594362558" maxValue="18.126978690063492"/>
    </cacheField>
    <cacheField name="Tm-2" numFmtId="198">
      <sharedItems containsString="0" containsBlank="1" containsNumber="1" minValue="-4.1779224594362558" maxValue="18.126978690063485"/>
    </cacheField>
    <cacheField name="Téq" numFmtId="198">
      <sharedItems containsString="0" containsBlank="1" containsNumber="1" minValue="-3.3000000000000007" maxValue="16.5"/>
    </cacheField>
    <cacheField name="DG 16,5 cal" numFmtId="0">
      <sharedItems containsString="0" containsBlank="1" containsNumber="1" minValue="0" maxValue="19.8"/>
    </cacheField>
    <cacheField name="Vérif" numFmtId="0">
      <sharedItems containsString="0" containsBlank="1" containsNumber="1" minValue="-2.1094237467877974E-15" maxValue="2.2204460492503131E-15"/>
    </cacheField>
    <cacheField name="DG15" numFmtId="0">
      <sharedItems containsString="0" containsBlank="1" containsNumber="1" minValue="0" maxValue="18.3"/>
    </cacheField>
    <cacheField name="Trimestres" numFmtId="0" databaseField="0">
      <fieldGroup base="0">
        <rangePr groupBy="quarters" startDate="2004-12-30T00:00:00" endDate="2006-01-01T00:00:00"/>
        <groupItems count="6">
          <s v="&lt;30-12-04"/>
          <s v="Trimestre1"/>
          <s v="Trimestre2"/>
          <s v="Trimestre3"/>
          <s v="Trimestre4"/>
          <s v="&gt;01-01-06"/>
        </groupItems>
      </fieldGroup>
    </cacheField>
    <cacheField name="Années" numFmtId="0" databaseField="0">
      <fieldGroup base="0">
        <rangePr groupBy="years" startDate="2004-12-30T00:00:00" endDate="2006-01-01T00:00:00"/>
        <groupItems count="5">
          <s v="&lt;30-12-04"/>
          <s v="2004"/>
          <s v="2005"/>
          <s v="2006"/>
          <s v="&gt;01-01-0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7">
  <r>
    <x v="0"/>
    <n v="11.4"/>
    <m/>
    <m/>
    <n v="5.0999999999999996"/>
    <n v="5.0999999999999996"/>
    <m/>
    <m/>
    <m/>
    <m/>
    <m/>
    <m/>
  </r>
  <r>
    <x v="1"/>
    <n v="9.1999999999999993"/>
    <n v="330.09999999999985"/>
    <n v="330"/>
    <n v="7.3000000000000007"/>
    <n v="7.3000000000000007"/>
    <n v="5.0999999999999996"/>
    <m/>
    <m/>
    <m/>
    <m/>
    <m/>
  </r>
  <r>
    <x v="2"/>
    <n v="9.5"/>
    <m/>
    <m/>
    <n v="7"/>
    <n v="7.1666666666666679"/>
    <n v="7.2999999999999989"/>
    <n v="5.0999999999999979"/>
    <n v="7"/>
    <n v="9.5"/>
    <n v="0"/>
    <n v="8"/>
  </r>
  <r>
    <x v="3"/>
    <n v="10.7"/>
    <m/>
    <m/>
    <n v="5.8000000000000007"/>
    <n v="4.8666666666666671"/>
    <n v="7.1666666666666679"/>
    <n v="7.3"/>
    <n v="5.8000000000000007"/>
    <n v="10.7"/>
    <n v="0"/>
    <n v="9.1999999999999993"/>
  </r>
  <r>
    <x v="4"/>
    <n v="11.8"/>
    <m/>
    <m/>
    <n v="4.6999999999999993"/>
    <n v="4.2055555555555548"/>
    <n v="4.8666666666666654"/>
    <n v="7.1666666666666679"/>
    <n v="4.6999999999999993"/>
    <n v="11.8"/>
    <n v="0"/>
    <n v="10.3"/>
  </r>
  <r>
    <x v="5"/>
    <n v="12.9"/>
    <m/>
    <m/>
    <n v="3.5999999999999996"/>
    <n v="3.0861111111111108"/>
    <n v="4.2055555555555557"/>
    <n v="4.8666666666666654"/>
    <n v="3.5999999999999996"/>
    <n v="12.9"/>
    <n v="0"/>
    <n v="11.4"/>
  </r>
  <r>
    <x v="6"/>
    <n v="12.3"/>
    <m/>
    <m/>
    <n v="4.1999999999999993"/>
    <n v="4.756018518518518"/>
    <n v="3.0861111111111095"/>
    <n v="4.2055555555555557"/>
    <n v="4.1999999999999993"/>
    <n v="12.3"/>
    <n v="0"/>
    <n v="10.8"/>
  </r>
  <r>
    <x v="7"/>
    <n v="12.3"/>
    <m/>
    <m/>
    <n v="4.1999999999999993"/>
    <n v="4.1076388888888884"/>
    <n v="4.756018518518518"/>
    <n v="3.0861111111111073"/>
    <n v="4.1999999999999993"/>
    <n v="12.3"/>
    <n v="0"/>
    <n v="10.8"/>
  </r>
  <r>
    <x v="8"/>
    <n v="11.1"/>
    <m/>
    <m/>
    <n v="5.4"/>
    <n v="6.1535108024691363"/>
    <n v="4.1076388888888893"/>
    <n v="4.7560185185185189"/>
    <n v="5.4"/>
    <n v="11.1"/>
    <n v="0"/>
    <n v="9.6"/>
  </r>
  <r>
    <x v="9"/>
    <n v="10.5"/>
    <m/>
    <m/>
    <n v="6"/>
    <n v="6.2386381172839513"/>
    <n v="6.1535108024691354"/>
    <n v="4.1076388888888893"/>
    <n v="6"/>
    <n v="10.5"/>
    <n v="0"/>
    <n v="9"/>
  </r>
  <r>
    <x v="10"/>
    <n v="11.5"/>
    <m/>
    <m/>
    <n v="5"/>
    <n v="4.1884291409465026"/>
    <n v="6.2386381172839496"/>
    <n v="6.1535108024691354"/>
    <n v="5"/>
    <n v="11.5"/>
    <n v="0"/>
    <n v="10"/>
  </r>
  <r>
    <x v="11"/>
    <n v="12.8"/>
    <m/>
    <m/>
    <n v="3.6999999999999993"/>
    <n v="3.0326790766460889"/>
    <n v="4.1884291409465035"/>
    <n v="6.2386381172839496"/>
    <n v="3.6999999999999993"/>
    <n v="12.8"/>
    <n v="0"/>
    <n v="11.3"/>
  </r>
  <r>
    <x v="12"/>
    <n v="12.3"/>
    <m/>
    <m/>
    <n v="4.1999999999999993"/>
    <n v="4.7855889381858709"/>
    <n v="3.0326790766460876"/>
    <n v="4.1884291409465035"/>
    <n v="4.1999999999999993"/>
    <n v="12.3"/>
    <n v="0"/>
    <n v="10.8"/>
  </r>
  <r>
    <x v="13"/>
    <n v="10.9"/>
    <m/>
    <m/>
    <n v="5.6"/>
    <n v="6.4350923514660501"/>
    <n v="4.7855889381858709"/>
    <n v="3.0326790766460854"/>
    <n v="5.6"/>
    <n v="10.9"/>
    <n v="0"/>
    <n v="9.4"/>
  </r>
  <r>
    <x v="14"/>
    <n v="9.1"/>
    <m/>
    <m/>
    <n v="7.4"/>
    <n v="8.3181890012359982"/>
    <n v="6.4350923514660474"/>
    <n v="4.7855889381858718"/>
    <n v="7.4"/>
    <n v="9.1"/>
    <n v="0"/>
    <n v="7.6"/>
  </r>
  <r>
    <x v="15"/>
    <n v="9.8000000000000007"/>
    <m/>
    <m/>
    <n v="6.6999999999999993"/>
    <n v="5.9350567741376583"/>
    <n v="8.3181890012359982"/>
    <n v="6.4350923514660474"/>
    <n v="6.6999999999999993"/>
    <n v="9.8000000000000007"/>
    <n v="0"/>
    <n v="8.3000000000000007"/>
  </r>
  <r>
    <x v="16"/>
    <n v="10.7"/>
    <m/>
    <m/>
    <n v="5.8000000000000007"/>
    <n v="5.3127734460585065"/>
    <n v="5.9350567741376565"/>
    <n v="8.3181890012359982"/>
    <n v="5.8000000000000007"/>
    <n v="10.7"/>
    <n v="0"/>
    <n v="9.1999999999999993"/>
  </r>
  <r>
    <x v="17"/>
    <n v="11"/>
    <m/>
    <m/>
    <n v="5.5"/>
    <n v="5.5211038146144711"/>
    <n v="5.3127734460585057"/>
    <n v="5.9350567741376565"/>
    <n v="5.5"/>
    <n v="11"/>
    <n v="0"/>
    <n v="9.5"/>
  </r>
  <r>
    <x v="18"/>
    <n v="12.3"/>
    <m/>
    <m/>
    <n v="4.1999999999999993"/>
    <n v="3.3539858516830119"/>
    <n v="5.521103814614472"/>
    <n v="5.3127734460585074"/>
    <n v="4.1999999999999993"/>
    <n v="12.3"/>
    <n v="0"/>
    <n v="10.8"/>
  </r>
  <r>
    <x v="19"/>
    <n v="15"/>
    <m/>
    <m/>
    <n v="1.5"/>
    <n v="-9.7176894943917791E-2"/>
    <n v="3.3539858516830119"/>
    <n v="5.521103814614472"/>
    <n v="1.5"/>
    <n v="15"/>
    <n v="0"/>
    <n v="13.5"/>
  </r>
  <r>
    <x v="20"/>
    <n v="16.7"/>
    <m/>
    <m/>
    <n v="-0.19999999999999929"/>
    <n v="-0.84374252780854198"/>
    <n v="-9.7176894943917791E-2"/>
    <n v="3.3539858516830123"/>
    <n v="-0.19999999999999929"/>
    <n v="16.7"/>
    <n v="0"/>
    <n v="15.2"/>
  </r>
  <r>
    <x v="21"/>
    <n v="17.899999999999999"/>
    <m/>
    <m/>
    <n v="-1.3999999999999986"/>
    <n v="-1.8952659202717403"/>
    <n v="-0.84374252780854198"/>
    <n v="-9.7176894943917791E-2"/>
    <n v="-1.3999999999999986"/>
    <n v="17.899999999999999"/>
    <n v="0"/>
    <n v="16.399999999999999"/>
  </r>
  <r>
    <x v="22"/>
    <n v="18.5"/>
    <m/>
    <m/>
    <n v="-2"/>
    <n v="-2.2450766185627065"/>
    <n v="-1.8952659202717397"/>
    <n v="-0.84374252780854198"/>
    <n v="-2"/>
    <n v="18.5"/>
    <n v="0"/>
    <n v="17"/>
  </r>
  <r>
    <x v="23"/>
    <n v="18.3"/>
    <m/>
    <m/>
    <n v="-1.8000000000000007"/>
    <n v="-1.5615840373400245"/>
    <n v="-2.2450766185627069"/>
    <n v="-1.8952659202717403"/>
    <n v="-1.8000000000000007"/>
    <n v="18.3"/>
    <n v="0"/>
    <n v="16.8"/>
  </r>
  <r>
    <x v="24"/>
    <n v="17.7"/>
    <m/>
    <m/>
    <n v="-1.1999999999999993"/>
    <n v="-0.84502854490286883"/>
    <n v="-1.5615840373400245"/>
    <n v="-2.2450766185627069"/>
    <n v="-1.1999999999999993"/>
    <n v="17.7"/>
    <n v="0"/>
    <n v="16.2"/>
  </r>
  <r>
    <x v="25"/>
    <n v="17.2"/>
    <m/>
    <m/>
    <n v="-0.69999999999999929"/>
    <n v="-0.48388838799189365"/>
    <n v="-0.84502854490286883"/>
    <n v="-1.5615840373400247"/>
    <n v="-0.69999999999999929"/>
    <n v="17.2"/>
    <n v="0"/>
    <n v="15.7"/>
  </r>
  <r>
    <x v="26"/>
    <n v="16.2"/>
    <m/>
    <m/>
    <n v="0.30000000000000071"/>
    <n v="0.88278228481309284"/>
    <n v="-0.48388838799189371"/>
    <n v="-0.84502854490286883"/>
    <n v="0.30000000000000071"/>
    <n v="16.2"/>
    <n v="0"/>
    <n v="14.7"/>
  </r>
  <r>
    <x v="27"/>
    <n v="12.6"/>
    <m/>
    <m/>
    <n v="3.9000000000000004"/>
    <n v="6.1392569222587703"/>
    <n v="0.88278228481309307"/>
    <n v="-0.48388838799189371"/>
    <n v="3.9000000000000004"/>
    <n v="12.6"/>
    <n v="0"/>
    <n v="11.1"/>
  </r>
  <r>
    <x v="28"/>
    <n v="11.6"/>
    <m/>
    <m/>
    <n v="4.9000000000000004"/>
    <n v="4.9499078247351003"/>
    <n v="6.1392569222587703"/>
    <n v="0.88278228481309284"/>
    <n v="4.9000000000000004"/>
    <n v="11.6"/>
    <n v="0"/>
    <n v="10.1"/>
  </r>
  <r>
    <x v="29"/>
    <n v="12.8"/>
    <m/>
    <m/>
    <n v="3.6999999999999993"/>
    <n v="2.668503267255987"/>
    <n v="4.9499078247351003"/>
    <n v="6.1392569222587712"/>
    <n v="3.6999999999999993"/>
    <n v="12.8"/>
    <n v="0"/>
    <n v="11.3"/>
  </r>
  <r>
    <x v="30"/>
    <n v="14.4"/>
    <m/>
    <m/>
    <n v="2.0999999999999996"/>
    <n v="1.340763728916156"/>
    <n v="2.668503267255987"/>
    <n v="4.9499078247351003"/>
    <n v="2.0999999999999996"/>
    <n v="14.4"/>
    <n v="0"/>
    <n v="12.9"/>
  </r>
  <r>
    <x v="31"/>
    <n v="15.8"/>
    <m/>
    <m/>
    <n v="0.69999999999999929"/>
    <n v="5.1534257665922976E-2"/>
    <n v="1.340763728916156"/>
    <n v="2.668503267255987"/>
    <n v="0.69999999999999929"/>
    <n v="15.8"/>
    <n v="0"/>
    <n v="14.3"/>
  </r>
  <r>
    <x v="32"/>
    <n v="17.600000000000001"/>
    <n v="413.80000000000007"/>
    <n v="414"/>
    <n v="-1.1000000000000014"/>
    <n v="-2.0825610836523234"/>
    <n v="5.1534257665923344E-2"/>
    <n v="1.340763728916156"/>
    <n v="-1.1000000000000014"/>
    <n v="17.600000000000001"/>
    <n v="0"/>
    <n v="16.100000000000001"/>
  </r>
  <r>
    <x v="33"/>
    <n v="15.6"/>
    <m/>
    <m/>
    <n v="0.90000000000000036"/>
    <n v="2.5326914988818419"/>
    <n v="-2.0825610836523234"/>
    <n v="5.1534257665923899E-2"/>
    <n v="0.90000000000000036"/>
    <n v="15.6"/>
    <n v="0"/>
    <n v="14.1"/>
  </r>
  <r>
    <x v="34"/>
    <n v="14.8"/>
    <m/>
    <m/>
    <n v="1.6999999999999993"/>
    <n v="1.9140810978344651"/>
    <n v="2.5326914988818423"/>
    <n v="-2.0825610836523243"/>
    <n v="1.6999999999999993"/>
    <n v="14.8"/>
    <n v="0"/>
    <n v="13.3"/>
  </r>
  <r>
    <x v="35"/>
    <n v="14.2"/>
    <m/>
    <m/>
    <n v="2.3000000000000007"/>
    <n v="2.4541775346024615"/>
    <n v="1.9140810978344651"/>
    <n v="2.5326914988818428"/>
    <n v="2.3000000000000007"/>
    <n v="14.2"/>
    <n v="0"/>
    <n v="12.7"/>
  </r>
  <r>
    <x v="36"/>
    <n v="14.7"/>
    <m/>
    <m/>
    <n v="1.8000000000000007"/>
    <n v="1.4538977163930265"/>
    <n v="2.4541775346024615"/>
    <n v="1.9140810978344636"/>
    <n v="1.8000000000000007"/>
    <n v="14.7"/>
    <n v="0"/>
    <n v="13.2"/>
  </r>
  <r>
    <x v="37"/>
    <n v="13.8"/>
    <m/>
    <m/>
    <n v="2.6999999999999993"/>
    <n v="3.3640215527030759"/>
    <n v="1.4538977163930253"/>
    <n v="2.454177534602461"/>
    <n v="2.6999999999999993"/>
    <n v="13.8"/>
    <n v="0"/>
    <n v="12.3"/>
  </r>
  <r>
    <x v="38"/>
    <n v="12.1"/>
    <m/>
    <m/>
    <n v="4.4000000000000004"/>
    <n v="5.4090062709162918"/>
    <n v="3.3640215527030768"/>
    <n v="1.4538977163930245"/>
    <n v="4.4000000000000004"/>
    <n v="12.1"/>
    <n v="0"/>
    <n v="10.6"/>
  </r>
  <r>
    <x v="39"/>
    <n v="9.9"/>
    <m/>
    <m/>
    <n v="6.6"/>
    <n v="7.7348266057580091"/>
    <n v="5.4090062709162892"/>
    <n v="3.3640215527030759"/>
    <n v="6.6"/>
    <n v="9.9"/>
    <n v="0"/>
    <n v="8.4"/>
  </r>
  <r>
    <x v="40"/>
    <n v="9"/>
    <m/>
    <m/>
    <n v="7.5"/>
    <n v="7.7310856519682805"/>
    <n v="7.7348266057580108"/>
    <n v="5.40900627091629"/>
    <n v="7.5"/>
    <n v="9"/>
    <n v="0"/>
    <n v="7.5"/>
  </r>
  <r>
    <x v="41"/>
    <n v="8.6"/>
    <m/>
    <m/>
    <n v="7.9"/>
    <n v="8.0119860730561925"/>
    <n v="7.7310856519682787"/>
    <n v="7.7348266057580117"/>
    <n v="7.9"/>
    <n v="8.6"/>
    <n v="0"/>
    <n v="7.1"/>
  </r>
  <r>
    <x v="42"/>
    <n v="9.3000000000000007"/>
    <m/>
    <m/>
    <n v="7.1999999999999993"/>
    <n v="6.705492688143857"/>
    <n v="8.0119860730561925"/>
    <n v="7.7310856519682725"/>
    <n v="7.1999999999999993"/>
    <n v="9.3000000000000007"/>
    <n v="0"/>
    <n v="7.8000000000000007"/>
  </r>
  <r>
    <x v="43"/>
    <n v="11.3"/>
    <m/>
    <m/>
    <n v="5.1999999999999993"/>
    <n v="3.9785893104187049"/>
    <n v="6.705492688143857"/>
    <n v="8.0119860730561943"/>
    <n v="5.1999999999999993"/>
    <n v="11.3"/>
    <n v="0"/>
    <n v="9.8000000000000007"/>
  </r>
  <r>
    <x v="44"/>
    <n v="12.5"/>
    <m/>
    <m/>
    <n v="4"/>
    <n v="3.5597898967666715"/>
    <n v="3.9785893104187053"/>
    <n v="6.705492688143857"/>
    <n v="4"/>
    <n v="12.5"/>
    <n v="0"/>
    <n v="11"/>
  </r>
  <r>
    <x v="45"/>
    <n v="12.9"/>
    <m/>
    <m/>
    <n v="3.5999999999999996"/>
    <n v="3.557006833213546"/>
    <n v="3.5597898967666719"/>
    <n v="3.9785893104187053"/>
    <n v="3.5999999999999996"/>
    <n v="12.9"/>
    <n v="0"/>
    <n v="11.4"/>
  </r>
  <r>
    <x v="46"/>
    <n v="11"/>
    <m/>
    <m/>
    <n v="5.5"/>
    <n v="6.7948649339321161"/>
    <n v="3.5570068332135447"/>
    <n v="3.5597898967666719"/>
    <n v="5.5"/>
    <n v="11"/>
    <n v="0"/>
    <n v="9.5"/>
  </r>
  <r>
    <x v="47"/>
    <n v="8.1"/>
    <m/>
    <m/>
    <n v="8.4"/>
    <n v="10.009733060831685"/>
    <n v="6.7948649339321143"/>
    <n v="3.5570068332135474"/>
    <n v="8.4000000000000021"/>
    <n v="8.0999999999999979"/>
    <n v="0"/>
    <n v="6.5999999999999979"/>
  </r>
  <r>
    <x v="48"/>
    <n v="7.6"/>
    <m/>
    <m/>
    <n v="8.9"/>
    <n v="8.6959893139288074"/>
    <n v="10.009733060831682"/>
    <n v="6.7948649339321143"/>
    <n v="8.9"/>
    <n v="7.6"/>
    <n v="0"/>
    <n v="6.1"/>
  </r>
  <r>
    <x v="49"/>
    <n v="6.6999999999999993"/>
    <m/>
    <m/>
    <n v="9.8000000000000007"/>
    <n v="10.317049832896984"/>
    <n v="8.6959893139288074"/>
    <n v="10.009733060831682"/>
    <n v="9.8000000000000007"/>
    <n v="6.6999999999999993"/>
    <n v="0"/>
    <n v="5.1999999999999993"/>
  </r>
  <r>
    <x v="50"/>
    <n v="6.8000000000000007"/>
    <m/>
    <m/>
    <n v="9.6999999999999993"/>
    <n v="9.5588101978967064"/>
    <n v="10.317049832896984"/>
    <n v="8.6959893139288091"/>
    <n v="9.6999999999999993"/>
    <n v="6.8000000000000007"/>
    <n v="0"/>
    <n v="5.3000000000000007"/>
  </r>
  <r>
    <x v="51"/>
    <n v="8"/>
    <m/>
    <m/>
    <n v="8.5"/>
    <n v="7.6677532622354834"/>
    <n v="9.5588101978967064"/>
    <n v="10.317049832896984"/>
    <n v="8.5"/>
    <n v="8"/>
    <n v="0"/>
    <n v="6.5"/>
  </r>
  <r>
    <x v="52"/>
    <n v="8.9"/>
    <m/>
    <m/>
    <n v="7.6"/>
    <n v="7.2396550025661401"/>
    <n v="7.6677532622354851"/>
    <n v="9.5588101978967046"/>
    <n v="7.6"/>
    <n v="8.9"/>
    <n v="0"/>
    <n v="7.4"/>
  </r>
  <r>
    <x v="53"/>
    <n v="7.9"/>
    <m/>
    <m/>
    <n v="8.6"/>
    <n v="9.4355469550110165"/>
    <n v="7.2396550025661366"/>
    <n v="7.667753262235486"/>
    <n v="8.6"/>
    <n v="7.9"/>
    <n v="0"/>
    <n v="6.4"/>
  </r>
  <r>
    <x v="54"/>
    <n v="7.9"/>
    <m/>
    <m/>
    <n v="8.6"/>
    <n v="8.4089506887334693"/>
    <n v="9.4355469550110165"/>
    <n v="7.2396550025661321"/>
    <n v="8.6"/>
    <n v="7.9"/>
    <n v="0"/>
    <n v="6.4"/>
  </r>
  <r>
    <x v="55"/>
    <n v="8.1"/>
    <m/>
    <m/>
    <n v="8.4"/>
    <n v="8.222933496464762"/>
    <n v="8.4089506887334711"/>
    <n v="9.4355469550110183"/>
    <n v="8.4"/>
    <n v="8.1"/>
    <n v="0"/>
    <n v="6.6"/>
  </r>
  <r>
    <x v="56"/>
    <n v="8.1"/>
    <m/>
    <m/>
    <n v="8.4"/>
    <n v="8.4870414703120414"/>
    <n v="8.222933496464762"/>
    <n v="8.4089506887334711"/>
    <n v="8.4"/>
    <n v="8.1"/>
    <n v="0"/>
    <n v="6.6"/>
  </r>
  <r>
    <x v="57"/>
    <n v="6.5"/>
    <m/>
    <m/>
    <n v="10"/>
    <n v="11.052657015433185"/>
    <n v="8.4870414703120414"/>
    <n v="8.2229334964647638"/>
    <n v="10"/>
    <n v="6.5"/>
    <n v="0"/>
    <n v="5"/>
  </r>
  <r>
    <x v="58"/>
    <n v="5.5"/>
    <m/>
    <m/>
    <n v="11"/>
    <n v="11.392497913898065"/>
    <n v="11.052657015433189"/>
    <n v="8.4870414703120414"/>
    <n v="11"/>
    <n v="5.5"/>
    <n v="0"/>
    <n v="4"/>
  </r>
  <r>
    <x v="59"/>
    <n v="4.9000000000000004"/>
    <m/>
    <m/>
    <n v="11.6"/>
    <n v="11.794974873812103"/>
    <n v="11.392497913898064"/>
    <n v="11.052657015433182"/>
    <n v="11.6"/>
    <n v="4.9000000000000004"/>
    <n v="0"/>
    <n v="3.4000000000000004"/>
  </r>
  <r>
    <x v="60"/>
    <n v="6.6"/>
    <n v="271.29999999999995"/>
    <n v="271"/>
    <n v="9.9"/>
    <n v="8.7037629107776038"/>
    <n v="11.794974873812105"/>
    <n v="11.392497913898065"/>
    <n v="9.9"/>
    <n v="6.6"/>
    <n v="0"/>
    <n v="5.0999999999999996"/>
  </r>
  <r>
    <x v="61"/>
    <n v="8.6"/>
    <m/>
    <m/>
    <n v="7.9"/>
    <n v="6.8489560656425148"/>
    <n v="8.7037629107776038"/>
    <n v="11.794974873812105"/>
    <n v="7.9"/>
    <n v="8.6"/>
    <n v="0"/>
    <n v="7.1"/>
  </r>
  <r>
    <x v="62"/>
    <n v="8.5"/>
    <m/>
    <m/>
    <n v="8"/>
    <n v="8.4582281487158077"/>
    <n v="6.8489560656425166"/>
    <n v="8.7037629107776038"/>
    <n v="8"/>
    <n v="8.5"/>
    <n v="0"/>
    <n v="7"/>
  </r>
  <r>
    <x v="63"/>
    <n v="6.6"/>
    <m/>
    <m/>
    <n v="9.9"/>
    <n v="11.129393248035012"/>
    <n v="8.458228148715806"/>
    <n v="6.8489560656425175"/>
    <n v="9.9"/>
    <n v="6.6"/>
    <n v="0"/>
    <n v="5.0999999999999996"/>
  </r>
  <r>
    <x v="64"/>
    <n v="7.1999999999999993"/>
    <m/>
    <m/>
    <n v="9.3000000000000007"/>
    <n v="8.5255986845298608"/>
    <n v="11.129393248035012"/>
    <n v="8.4582281487158042"/>
    <n v="9.3000000000000007"/>
    <n v="7.1999999999999993"/>
    <n v="0"/>
    <n v="5.6999999999999993"/>
  </r>
  <r>
    <x v="65"/>
    <n v="8.6"/>
    <m/>
    <m/>
    <n v="7.9"/>
    <n v="7.0489684497292355"/>
    <n v="8.5255986845298608"/>
    <n v="11.129393248035008"/>
    <n v="7.9"/>
    <n v="8.6"/>
    <n v="0"/>
    <n v="7.1"/>
  </r>
  <r>
    <x v="66"/>
    <n v="7.5"/>
    <m/>
    <m/>
    <n v="9"/>
    <n v="10.054582661047073"/>
    <n v="7.0489684497292338"/>
    <n v="8.5255986845298626"/>
    <n v="9"/>
    <n v="7.5"/>
    <n v="0"/>
    <n v="6"/>
  </r>
  <r>
    <x v="67"/>
    <n v="7.6999999999999993"/>
    <m/>
    <m/>
    <n v="8.8000000000000007"/>
    <n v="8.46454726118826"/>
    <n v="10.054582661047071"/>
    <n v="7.0489684497292338"/>
    <n v="8.8000000000000007"/>
    <n v="7.6999999999999993"/>
    <n v="0"/>
    <n v="6.1999999999999993"/>
  </r>
  <r>
    <x v="68"/>
    <n v="8.1999999999999993"/>
    <m/>
    <m/>
    <n v="8.3000000000000007"/>
    <n v="7.925295925898026"/>
    <n v="8.46454726118826"/>
    <n v="10.054582661047071"/>
    <n v="8.3000000000000007"/>
    <n v="8.1999999999999993"/>
    <n v="0"/>
    <n v="6.6999999999999993"/>
  </r>
  <r>
    <x v="69"/>
    <n v="7.6"/>
    <m/>
    <m/>
    <n v="8.9"/>
    <n v="9.4599274935196114"/>
    <n v="7.9252959258980251"/>
    <n v="8.46454726118826"/>
    <n v="8.8999999999999986"/>
    <n v="7.6000000000000014"/>
    <n v="0"/>
    <n v="6.1000000000000014"/>
  </r>
  <r>
    <x v="70"/>
    <n v="8.3000000000000007"/>
    <m/>
    <m/>
    <n v="8.1999999999999993"/>
    <n v="7.6158202655905223"/>
    <n v="9.4599274935196114"/>
    <n v="7.925295925898026"/>
    <n v="8.1999999999999993"/>
    <n v="8.3000000000000007"/>
    <n v="0"/>
    <n v="6.8000000000000007"/>
  </r>
  <r>
    <x v="71"/>
    <n v="10.3"/>
    <m/>
    <m/>
    <n v="6.1999999999999993"/>
    <n v="4.9487686182848023"/>
    <n v="7.6158202655905223"/>
    <n v="9.4599274935196132"/>
    <n v="6.1999999999999993"/>
    <n v="10.3"/>
    <n v="0"/>
    <n v="8.8000000000000007"/>
  </r>
  <r>
    <x v="72"/>
    <n v="10.1"/>
    <m/>
    <m/>
    <n v="6.4"/>
    <n v="6.9229789799258459"/>
    <n v="4.9487686182848032"/>
    <n v="7.6158202655905223"/>
    <n v="6.4"/>
    <n v="10.1"/>
    <n v="0"/>
    <n v="8.6"/>
  </r>
  <r>
    <x v="73"/>
    <n v="9.8000000000000007"/>
    <m/>
    <m/>
    <n v="6.6999999999999993"/>
    <n v="6.8803824069896091"/>
    <n v="6.9229789799258459"/>
    <n v="4.9487686182848023"/>
    <n v="6.6999999999999993"/>
    <n v="9.8000000000000007"/>
    <n v="0"/>
    <n v="8.3000000000000007"/>
  </r>
  <r>
    <x v="74"/>
    <n v="8.9"/>
    <m/>
    <m/>
    <n v="7.6"/>
    <n v="8.0726456331842211"/>
    <n v="6.8803824069896082"/>
    <n v="6.9229789799258468"/>
    <n v="7.6"/>
    <n v="8.9"/>
    <n v="0"/>
    <n v="7.4"/>
  </r>
  <r>
    <x v="75"/>
    <n v="7.5"/>
    <m/>
    <m/>
    <n v="9"/>
    <n v="9.8169467822429546"/>
    <n v="8.0726456331842211"/>
    <n v="6.8803824069896091"/>
    <n v="9"/>
    <n v="7.5"/>
    <n v="0"/>
    <n v="6"/>
  </r>
  <r>
    <x v="76"/>
    <n v="6.5"/>
    <m/>
    <m/>
    <n v="10"/>
    <n v="10.412752336681153"/>
    <n v="9.8169467822429546"/>
    <n v="8.0726456331842211"/>
    <n v="10"/>
    <n v="6.5"/>
    <n v="0"/>
    <n v="5"/>
  </r>
  <r>
    <x v="77"/>
    <n v="8.6"/>
    <m/>
    <m/>
    <n v="7.9"/>
    <n v="6.3241327012855981"/>
    <n v="10.412752336681155"/>
    <n v="9.8169467822429493"/>
    <n v="7.9"/>
    <n v="8.6"/>
    <n v="0"/>
    <n v="7.1"/>
  </r>
  <r>
    <x v="78"/>
    <n v="10.8"/>
    <m/>
    <m/>
    <n v="5.6999999999999993"/>
    <n v="4.6024749265770071"/>
    <n v="6.324132701285599"/>
    <n v="10.412752336681153"/>
    <n v="5.6999999999999993"/>
    <n v="10.8"/>
    <n v="0"/>
    <n v="9.3000000000000007"/>
  </r>
  <r>
    <x v="79"/>
    <n v="10.9"/>
    <m/>
    <m/>
    <n v="5.6"/>
    <n v="5.978073753163895"/>
    <n v="4.6024749265770089"/>
    <n v="6.3241327012856008"/>
    <n v="5.6"/>
    <n v="10.9"/>
    <n v="0"/>
    <n v="9.4"/>
  </r>
  <r>
    <x v="80"/>
    <n v="8.8000000000000007"/>
    <m/>
    <m/>
    <n v="7.6999999999999993"/>
    <n v="9.0772173023218823"/>
    <n v="5.9780737531638977"/>
    <n v="4.6024749265770089"/>
    <n v="7.6999999999999993"/>
    <n v="8.8000000000000007"/>
    <n v="0"/>
    <n v="7.3000000000000007"/>
  </r>
  <r>
    <x v="81"/>
    <n v="7.4"/>
    <m/>
    <m/>
    <n v="9.1"/>
    <n v="9.631712389978409"/>
    <n v="9.0772173023218805"/>
    <n v="5.9780737531638994"/>
    <n v="9.0999999999999979"/>
    <n v="7.4000000000000021"/>
    <n v="0"/>
    <n v="5.9000000000000021"/>
  </r>
  <r>
    <x v="82"/>
    <n v="5.6999999999999993"/>
    <m/>
    <m/>
    <n v="10.8"/>
    <n v="11.671274254623816"/>
    <n v="9.6317123899784107"/>
    <n v="9.0772173023218805"/>
    <n v="10.8"/>
    <n v="5.6999999999999993"/>
    <n v="0"/>
    <n v="4.1999999999999993"/>
  </r>
  <r>
    <x v="83"/>
    <n v="6.6"/>
    <m/>
    <m/>
    <n v="9.9"/>
    <n v="9.0590774743583573"/>
    <n v="11.671274254623816"/>
    <n v="9.6317123899784107"/>
    <n v="9.9"/>
    <n v="6.6"/>
    <n v="0"/>
    <n v="5.0999999999999996"/>
  </r>
  <r>
    <x v="84"/>
    <n v="7.9"/>
    <m/>
    <m/>
    <n v="8.6"/>
    <n v="7.8585822203835187"/>
    <n v="9.0590774743583573"/>
    <n v="11.67127425462381"/>
    <n v="8.6"/>
    <n v="7.9"/>
    <n v="0"/>
    <n v="6.4"/>
  </r>
  <r>
    <x v="85"/>
    <n v="9.1"/>
    <m/>
    <m/>
    <n v="7.4"/>
    <n v="6.8941959774151806"/>
    <n v="7.8585822203835205"/>
    <n v="9.0590774743583591"/>
    <n v="7.4"/>
    <n v="9.1"/>
    <n v="0"/>
    <n v="7.6"/>
  </r>
  <r>
    <x v="86"/>
    <n v="9.1999999999999993"/>
    <m/>
    <m/>
    <n v="7.3000000000000007"/>
    <n v="7.4098049745618235"/>
    <n v="6.8941959774151824"/>
    <n v="7.8585822203835232"/>
    <n v="7.3000000000000007"/>
    <n v="9.1999999999999993"/>
    <n v="0"/>
    <n v="7.6999999999999993"/>
  </r>
  <r>
    <x v="87"/>
    <n v="8.9"/>
    <m/>
    <m/>
    <n v="7.6"/>
    <n v="7.8127315164832245"/>
    <n v="7.4098049745618217"/>
    <n v="6.8941959774151851"/>
    <n v="7.6"/>
    <n v="8.9"/>
    <n v="0"/>
    <n v="7.4"/>
  </r>
  <r>
    <x v="88"/>
    <n v="7.9"/>
    <m/>
    <m/>
    <n v="8.6"/>
    <n v="9.192000079331418"/>
    <n v="7.8127315164832236"/>
    <n v="7.4098049745618244"/>
    <n v="8.6"/>
    <n v="7.9"/>
    <n v="0"/>
    <n v="6.4"/>
  </r>
  <r>
    <x v="89"/>
    <n v="6.3000000000000007"/>
    <m/>
    <m/>
    <n v="10.199999999999999"/>
    <n v="11.10187804092042"/>
    <n v="9.192000079331418"/>
    <n v="7.8127315164832245"/>
    <n v="10.199999999999999"/>
    <n v="6.3000000000000007"/>
    <n v="0"/>
    <n v="4.8000000000000007"/>
  </r>
  <r>
    <x v="90"/>
    <n v="4.3000000000000007"/>
    <m/>
    <m/>
    <n v="12.2"/>
    <n v="13.250394299651219"/>
    <n v="11.101878040920422"/>
    <n v="9.1920000793314163"/>
    <n v="12.2"/>
    <n v="4.3000000000000007"/>
    <n v="0"/>
    <n v="2.8000000000000007"/>
  </r>
  <r>
    <x v="91"/>
    <n v="5.4"/>
    <n v="249.70000000000002"/>
    <n v="250"/>
    <n v="11.1"/>
    <n v="10.024489843354319"/>
    <n v="13.250394299651219"/>
    <n v="11.101878040920425"/>
    <n v="11.1"/>
    <n v="5.4"/>
    <n v="0"/>
    <n v="3.9000000000000004"/>
  </r>
  <r>
    <x v="92"/>
    <n v="6.1"/>
    <m/>
    <m/>
    <n v="10.4"/>
    <n v="10.112689361714304"/>
    <n v="10.024489843354319"/>
    <n v="13.250394299651219"/>
    <n v="10.4"/>
    <n v="6.1"/>
    <n v="0"/>
    <n v="4.5999999999999996"/>
  </r>
  <r>
    <x v="93"/>
    <n v="6.1999999999999993"/>
    <m/>
    <m/>
    <n v="10.3"/>
    <n v="10.439573678583796"/>
    <n v="10.112689361714304"/>
    <n v="10.024489843354321"/>
    <n v="10.3"/>
    <n v="6.1999999999999993"/>
    <n v="0"/>
    <n v="4.6999999999999993"/>
  </r>
  <r>
    <x v="94"/>
    <n v="9"/>
    <m/>
    <m/>
    <n v="7.5"/>
    <n v="5.5947649337557177"/>
    <n v="10.439573678583798"/>
    <n v="10.112689361714299"/>
    <n v="7.5"/>
    <n v="9"/>
    <n v="0"/>
    <n v="7.5"/>
  </r>
  <r>
    <x v="95"/>
    <n v="10.3"/>
    <m/>
    <m/>
    <n v="6.1999999999999993"/>
    <n v="5.7960219200248408"/>
    <n v="5.5947649337557168"/>
    <n v="10.439573678583796"/>
    <n v="6.1999999999999993"/>
    <n v="10.3"/>
    <n v="0"/>
    <n v="8.8000000000000007"/>
  </r>
  <r>
    <x v="96"/>
    <n v="9.1999999999999993"/>
    <m/>
    <m/>
    <n v="7.3000000000000007"/>
    <n v="8.33619488436163"/>
    <n v="5.7960219200248364"/>
    <n v="5.5947649337557159"/>
    <n v="7.3000000000000007"/>
    <n v="9.1999999999999993"/>
    <n v="0"/>
    <n v="7.6999999999999993"/>
  </r>
  <r>
    <x v="97"/>
    <n v="7.1"/>
    <m/>
    <m/>
    <n v="9.4"/>
    <n v="10.532565571148378"/>
    <n v="8.3361948843616318"/>
    <n v="5.7960219200248364"/>
    <n v="9.3999999999999986"/>
    <n v="7.1000000000000014"/>
    <n v="0"/>
    <n v="5.6000000000000014"/>
  </r>
  <r>
    <x v="98"/>
    <n v="4.6999999999999993"/>
    <m/>
    <m/>
    <n v="11.8"/>
    <n v="13.011018067032207"/>
    <n v="10.532565571148378"/>
    <n v="8.3361948843616265"/>
    <n v="11.8"/>
    <n v="4.6999999999999993"/>
    <n v="0"/>
    <n v="3.1999999999999993"/>
  </r>
  <r>
    <x v="99"/>
    <n v="5.6999999999999993"/>
    <m/>
    <m/>
    <n v="10.8"/>
    <n v="9.7390633712925005"/>
    <n v="13.011018067032207"/>
    <n v="10.53256557114838"/>
    <n v="10.8"/>
    <n v="5.6999999999999993"/>
    <n v="0"/>
    <n v="4.1999999999999993"/>
  </r>
  <r>
    <x v="100"/>
    <n v="6.5"/>
    <m/>
    <m/>
    <n v="10"/>
    <n v="9.6286319698483815"/>
    <n v="9.7390633712925023"/>
    <n v="13.011018067032207"/>
    <n v="10"/>
    <n v="6.5"/>
    <n v="0"/>
    <n v="5"/>
  </r>
  <r>
    <x v="101"/>
    <n v="7.5"/>
    <m/>
    <m/>
    <n v="9"/>
    <n v="8.5625067865270594"/>
    <n v="9.6286319698483815"/>
    <n v="9.7390633712925023"/>
    <n v="9"/>
    <n v="7.5"/>
    <n v="0"/>
    <n v="6"/>
  </r>
  <r>
    <x v="102"/>
    <n v="9.1"/>
    <m/>
    <m/>
    <n v="7.4"/>
    <n v="6.4473079450950737"/>
    <n v="8.5625067865270612"/>
    <n v="9.6286319698483815"/>
    <n v="7.4"/>
    <n v="9.1"/>
    <n v="0"/>
    <n v="7.6"/>
  </r>
  <r>
    <x v="103"/>
    <n v="10.6"/>
    <m/>
    <m/>
    <n v="5.9"/>
    <n v="5.1825948963646198"/>
    <n v="6.4473079450950745"/>
    <n v="8.5625067865270612"/>
    <n v="5.9"/>
    <n v="10.6"/>
    <n v="0"/>
    <n v="9.1"/>
  </r>
  <r>
    <x v="104"/>
    <n v="12"/>
    <m/>
    <m/>
    <n v="4.5"/>
    <n v="3.8341512276351781"/>
    <n v="5.1825948963646198"/>
    <n v="6.4473079450950728"/>
    <n v="4.5"/>
    <n v="12"/>
    <n v="0"/>
    <n v="10.5"/>
  </r>
  <r>
    <x v="105"/>
    <n v="12.2"/>
    <m/>
    <m/>
    <n v="4.3000000000000007"/>
    <n v="4.3858252367883086"/>
    <n v="3.8341512276351786"/>
    <n v="5.1825948963646207"/>
    <n v="4.3000000000000007"/>
    <n v="12.2"/>
    <n v="0"/>
    <n v="10.7"/>
  </r>
  <r>
    <x v="106"/>
    <n v="9.1999999999999993"/>
    <m/>
    <m/>
    <n v="7.3000000000000007"/>
    <n v="9.3347288436666513"/>
    <n v="4.3858252367883068"/>
    <n v="3.8341512276351764"/>
    <n v="7.3000000000000007"/>
    <n v="9.1999999999999993"/>
    <n v="0"/>
    <n v="7.6999999999999993"/>
  </r>
  <r>
    <x v="107"/>
    <n v="5.6999999999999993"/>
    <m/>
    <m/>
    <n v="10.8"/>
    <n v="12.601664705368625"/>
    <n v="9.3347288436666513"/>
    <n v="4.3858252367883077"/>
    <n v="10.8"/>
    <n v="5.6999999999999993"/>
    <n v="0"/>
    <n v="4.1999999999999993"/>
  </r>
  <r>
    <x v="108"/>
    <n v="4.6999999999999993"/>
    <m/>
    <m/>
    <n v="11.8"/>
    <n v="11.810046173371246"/>
    <n v="12.601664705368627"/>
    <n v="9.3347288436666531"/>
    <n v="11.8"/>
    <n v="4.6999999999999993"/>
    <n v="0"/>
    <n v="3.1999999999999993"/>
  </r>
  <r>
    <x v="109"/>
    <n v="2.3000000000000007"/>
    <m/>
    <m/>
    <n v="14.2"/>
    <n v="15.661366129086272"/>
    <n v="11.810046173371246"/>
    <n v="12.601664705368627"/>
    <n v="14.2"/>
    <n v="2.3000000000000007"/>
    <n v="0"/>
    <n v="0.80000000000000071"/>
  </r>
  <r>
    <x v="110"/>
    <n v="0"/>
    <m/>
    <m/>
    <n v="16.5"/>
    <n v="17.700975906561656"/>
    <n v="15.661366129086272"/>
    <n v="11.810046173371251"/>
    <n v="16.5"/>
    <n v="0"/>
    <n v="0"/>
    <n v="0"/>
  </r>
  <r>
    <x v="111"/>
    <n v="0"/>
    <m/>
    <m/>
    <n v="16.5"/>
    <n v="16.039284358538129"/>
    <n v="17.700975906561652"/>
    <n v="15.661366129086263"/>
    <n v="16.5"/>
    <n v="0"/>
    <n v="0"/>
    <n v="0"/>
  </r>
  <r>
    <x v="112"/>
    <n v="0"/>
    <m/>
    <m/>
    <n v="16.5"/>
    <n v="16.530195169637324"/>
    <n v="16.039284358538133"/>
    <n v="17.700975906561656"/>
    <n v="16.5"/>
    <n v="0"/>
    <n v="0"/>
    <n v="0"/>
  </r>
  <r>
    <x v="113"/>
    <n v="0"/>
    <m/>
    <m/>
    <n v="16.5"/>
    <n v="16.561688355424984"/>
    <n v="16.530195169637324"/>
    <n v="16.039284358538122"/>
    <n v="16.5"/>
    <n v="0"/>
    <n v="0"/>
    <n v="0"/>
  </r>
  <r>
    <x v="114"/>
    <n v="0"/>
    <m/>
    <m/>
    <n v="16.5"/>
    <n v="16.46412329401462"/>
    <n v="16.561688355424984"/>
    <n v="16.530195169637327"/>
    <n v="16.5"/>
    <n v="0"/>
    <n v="0"/>
    <n v="0"/>
  </r>
  <r>
    <x v="115"/>
    <n v="0.39999999999999858"/>
    <m/>
    <m/>
    <n v="16.100000000000001"/>
    <n v="15.840990293755198"/>
    <n v="16.46412329401462"/>
    <n v="16.561688355424973"/>
    <n v="16.100000000000001"/>
    <n v="0.39999999999999858"/>
    <n v="0"/>
    <n v="0"/>
  </r>
  <r>
    <x v="116"/>
    <n v="3.3000000000000007"/>
    <m/>
    <m/>
    <n v="13.2"/>
    <n v="11.335484304119964"/>
    <n v="15.840990293755198"/>
    <n v="16.464123294014623"/>
    <n v="13.2"/>
    <n v="3.3000000000000007"/>
    <n v="0"/>
    <n v="1.8000000000000007"/>
  </r>
  <r>
    <x v="117"/>
    <n v="4.1999999999999993"/>
    <m/>
    <m/>
    <n v="12.3"/>
    <n v="12.19209279898082"/>
    <n v="11.335484304119964"/>
    <n v="15.840990293755199"/>
    <n v="12.3"/>
    <n v="4.1999999999999993"/>
    <n v="0"/>
    <n v="2.6999999999999993"/>
  </r>
  <r>
    <x v="118"/>
    <n v="5.8000000000000007"/>
    <m/>
    <m/>
    <n v="10.7"/>
    <n v="9.8480395498229267"/>
    <n v="12.192092798980823"/>
    <n v="11.335484304119964"/>
    <n v="10.7"/>
    <n v="5.8000000000000007"/>
    <n v="0"/>
    <n v="4.3000000000000007"/>
  </r>
  <r>
    <x v="119"/>
    <n v="7.3000000000000007"/>
    <m/>
    <m/>
    <n v="9.1999999999999993"/>
    <n v="8.3772980919250646"/>
    <n v="9.8480395498229267"/>
    <n v="12.192092798980827"/>
    <n v="9.1999999999999993"/>
    <n v="7.3000000000000007"/>
    <n v="0"/>
    <n v="5.8000000000000007"/>
  </r>
  <r>
    <x v="120"/>
    <n v="6.8000000000000007"/>
    <m/>
    <m/>
    <n v="9.6999999999999993"/>
    <n v="10.336677695733647"/>
    <n v="8.3772980919250628"/>
    <n v="9.8480395498229267"/>
    <n v="9.6999999999999993"/>
    <n v="6.8000000000000007"/>
    <n v="0"/>
    <n v="5.3000000000000007"/>
  </r>
  <r>
    <x v="121"/>
    <n v="5.6999999999999993"/>
    <n v="171.60000000000002"/>
    <n v="172"/>
    <n v="10.8"/>
    <n v="11.435444803479003"/>
    <n v="10.336677695733643"/>
    <n v="8.3772980919250575"/>
    <n v="10.8"/>
    <n v="5.6999999999999993"/>
    <n v="0"/>
    <n v="4.1999999999999993"/>
  </r>
  <r>
    <x v="122"/>
    <n v="5.6999999999999993"/>
    <m/>
    <m/>
    <n v="10.8"/>
    <n v="10.559497982304892"/>
    <n v="11.435444803479005"/>
    <n v="10.336677695733645"/>
    <n v="10.8"/>
    <n v="5.6999999999999993"/>
    <n v="0"/>
    <n v="4.1999999999999993"/>
  </r>
  <r>
    <x v="123"/>
    <n v="6.6"/>
    <m/>
    <m/>
    <n v="9.9"/>
    <n v="9.3143435416010547"/>
    <n v="10.559497982304892"/>
    <n v="11.435444803479005"/>
    <n v="9.9"/>
    <n v="6.6"/>
    <n v="0"/>
    <n v="5.0999999999999996"/>
  </r>
  <r>
    <x v="124"/>
    <n v="7"/>
    <m/>
    <m/>
    <n v="9.5"/>
    <n v="9.4162452321486594"/>
    <n v="9.3143435416010494"/>
    <n v="10.559497982304892"/>
    <n v="9.5"/>
    <n v="7"/>
    <n v="0"/>
    <n v="5.5"/>
  </r>
  <r>
    <x v="125"/>
    <n v="9.1"/>
    <m/>
    <m/>
    <n v="7.4"/>
    <n v="6.0728201269921618"/>
    <n v="9.4162452321486612"/>
    <n v="9.3143435416010512"/>
    <n v="7.4"/>
    <n v="9.1"/>
    <n v="0"/>
    <n v="7.6"/>
  </r>
  <r>
    <x v="126"/>
    <n v="10"/>
    <m/>
    <m/>
    <n v="6.5"/>
    <n v="6.2275490644791427"/>
    <n v="6.0728201269921618"/>
    <n v="9.4162452321486612"/>
    <n v="6.5"/>
    <n v="10"/>
    <n v="0"/>
    <n v="8.5"/>
  </r>
  <r>
    <x v="127"/>
    <n v="10"/>
    <m/>
    <m/>
    <n v="6.5"/>
    <n v="6.7074221132617353"/>
    <n v="6.2275490644791436"/>
    <n v="6.0728201269921618"/>
    <n v="6.5"/>
    <n v="10"/>
    <n v="0"/>
    <n v="8.5"/>
  </r>
  <r>
    <x v="128"/>
    <n v="8.3000000000000007"/>
    <m/>
    <m/>
    <n v="8.1999999999999993"/>
    <n v="9.2750307659559414"/>
    <n v="6.7074221132617353"/>
    <n v="6.2275490644791454"/>
    <n v="8.1999999999999993"/>
    <n v="8.3000000000000007"/>
    <n v="0"/>
    <n v="6.8000000000000007"/>
  </r>
  <r>
    <x v="129"/>
    <n v="7"/>
    <m/>
    <m/>
    <n v="9.5"/>
    <n v="10.07791426481174"/>
    <n v="9.2750307659559414"/>
    <n v="6.7074221132617362"/>
    <n v="9.5"/>
    <n v="7"/>
    <n v="0"/>
    <n v="5.5"/>
  </r>
  <r>
    <x v="130"/>
    <n v="5.9"/>
    <m/>
    <m/>
    <n v="10.6"/>
    <n v="11.08187107326814"/>
    <n v="10.077914264811739"/>
    <n v="9.2750307659559397"/>
    <n v="10.6"/>
    <n v="5.9"/>
    <n v="0"/>
    <n v="4.4000000000000004"/>
  </r>
  <r>
    <x v="131"/>
    <n v="5.0999999999999996"/>
    <m/>
    <m/>
    <n v="11.4"/>
    <n v="11.779412085897308"/>
    <n v="11.08187107326814"/>
    <n v="10.077914264811735"/>
    <n v="11.4"/>
    <n v="5.0999999999999996"/>
    <n v="0"/>
    <n v="3.5999999999999996"/>
  </r>
  <r>
    <x v="132"/>
    <n v="5.1999999999999993"/>
    <m/>
    <m/>
    <n v="11.3"/>
    <n v="11.096648778173323"/>
    <n v="11.779412085897309"/>
    <n v="11.081871073268141"/>
    <n v="11.3"/>
    <n v="5.1999999999999993"/>
    <n v="0"/>
    <n v="3.6999999999999993"/>
  </r>
  <r>
    <x v="133"/>
    <n v="6.1999999999999993"/>
    <m/>
    <m/>
    <n v="10.3"/>
    <n v="9.6551069299304562"/>
    <n v="11.096648778173321"/>
    <n v="11.779412085897309"/>
    <n v="10.3"/>
    <n v="6.1999999999999993"/>
    <n v="0"/>
    <n v="4.6999999999999993"/>
  </r>
  <r>
    <x v="134"/>
    <n v="5.9"/>
    <m/>
    <m/>
    <n v="10.6"/>
    <n v="10.989671738672552"/>
    <n v="9.6551069299304562"/>
    <n v="11.096648778173321"/>
    <n v="10.6"/>
    <n v="5.9"/>
    <n v="0"/>
    <n v="4.4000000000000004"/>
  </r>
  <r>
    <x v="135"/>
    <n v="5.5"/>
    <m/>
    <m/>
    <n v="11"/>
    <n v="11.229312975675317"/>
    <n v="10.989671738672547"/>
    <n v="9.6551069299304562"/>
    <n v="11"/>
    <n v="5.5"/>
    <n v="0"/>
    <n v="4"/>
  </r>
  <r>
    <x v="136"/>
    <n v="4.6999999999999993"/>
    <m/>
    <m/>
    <n v="11.8"/>
    <n v="12.220398222383587"/>
    <n v="11.229312975675317"/>
    <n v="10.989671738672543"/>
    <n v="11.8"/>
    <n v="4.6999999999999993"/>
    <n v="0"/>
    <n v="3.1999999999999993"/>
  </r>
  <r>
    <x v="137"/>
    <n v="4.0999999999999996"/>
    <m/>
    <m/>
    <n v="12.4"/>
    <n v="12.684915392862322"/>
    <n v="12.220398222383587"/>
    <n v="11.229312975675318"/>
    <n v="12.400000000000002"/>
    <n v="4.0999999999999979"/>
    <n v="0"/>
    <n v="2.5999999999999979"/>
  </r>
  <r>
    <x v="138"/>
    <n v="4.8000000000000007"/>
    <m/>
    <m/>
    <n v="11.7"/>
    <n v="11.120809266504908"/>
    <n v="12.684915392862321"/>
    <n v="12.220398222383588"/>
    <n v="11.7"/>
    <n v="4.8000000000000007"/>
    <n v="0"/>
    <n v="3.3000000000000007"/>
  </r>
  <r>
    <x v="139"/>
    <n v="3.5999999999999996"/>
    <m/>
    <m/>
    <n v="12.9"/>
    <n v="13.825442801270492"/>
    <n v="11.12080926650491"/>
    <n v="12.684915392862321"/>
    <n v="12.9"/>
    <n v="3.5999999999999996"/>
    <n v="0"/>
    <n v="2.0999999999999996"/>
  </r>
  <r>
    <x v="140"/>
    <n v="2.9000000000000004"/>
    <m/>
    <m/>
    <n v="13.6"/>
    <n v="13.90047705494727"/>
    <n v="13.825442801270489"/>
    <n v="11.120809266504912"/>
    <n v="13.600000000000001"/>
    <n v="2.8999999999999986"/>
    <n v="0"/>
    <n v="1.3999999999999986"/>
  </r>
  <r>
    <x v="141"/>
    <n v="4.1999999999999993"/>
    <m/>
    <m/>
    <n v="12.3"/>
    <n v="11.245521005647953"/>
    <n v="13.900477054947267"/>
    <n v="13.825442801270489"/>
    <n v="12.3"/>
    <n v="4.1999999999999993"/>
    <n v="0"/>
    <n v="2.6999999999999993"/>
  </r>
  <r>
    <x v="142"/>
    <n v="4"/>
    <m/>
    <m/>
    <n v="12.5"/>
    <n v="12.893826654684814"/>
    <n v="11.245521005647952"/>
    <n v="13.900477054947267"/>
    <n v="12.5"/>
    <n v="4"/>
    <n v="0"/>
    <n v="2.5"/>
  </r>
  <r>
    <x v="143"/>
    <n v="3.0999999999999996"/>
    <m/>
    <m/>
    <n v="13.4"/>
    <n v="14.012166505049603"/>
    <n v="12.893826654684814"/>
    <n v="11.245521005647952"/>
    <n v="13.4"/>
    <n v="3.0999999999999996"/>
    <n v="0"/>
    <n v="1.5999999999999996"/>
  </r>
  <r>
    <x v="144"/>
    <n v="1.1999999999999993"/>
    <m/>
    <m/>
    <n v="15.3"/>
    <n v="16.344945638361065"/>
    <n v="14.012166505049599"/>
    <n v="12.893826654684819"/>
    <n v="15.3"/>
    <n v="1.1999999999999993"/>
    <n v="0"/>
    <n v="0"/>
  </r>
  <r>
    <x v="145"/>
    <n v="0.10000000000000142"/>
    <m/>
    <m/>
    <n v="16.399999999999999"/>
    <n v="16.825499429977864"/>
    <n v="16.344945638361068"/>
    <n v="14.012166505049599"/>
    <n v="16.399999999999999"/>
    <n v="0.10000000000000142"/>
    <n v="0"/>
    <n v="0"/>
  </r>
  <r>
    <x v="146"/>
    <n v="2"/>
    <m/>
    <m/>
    <n v="14.5"/>
    <n v="13.029759345284225"/>
    <n v="16.825499429977864"/>
    <n v="16.344945638361068"/>
    <n v="14.5"/>
    <n v="2"/>
    <n v="0"/>
    <n v="0.5"/>
  </r>
  <r>
    <x v="147"/>
    <n v="1.9000000000000004"/>
    <m/>
    <m/>
    <n v="14.6"/>
    <n v="15.014203755694913"/>
    <n v="13.029759345284221"/>
    <n v="16.825499429977864"/>
    <n v="14.6"/>
    <n v="1.9000000000000004"/>
    <n v="0"/>
    <n v="0.40000000000000036"/>
  </r>
  <r>
    <x v="148"/>
    <n v="1.5"/>
    <m/>
    <m/>
    <n v="15"/>
    <n v="15.321271564605173"/>
    <n v="15.014203755694915"/>
    <n v="13.029759345284226"/>
    <n v="15"/>
    <n v="1.5"/>
    <n v="0"/>
    <n v="0"/>
  </r>
  <r>
    <x v="149"/>
    <n v="3.3000000000000007"/>
    <m/>
    <m/>
    <n v="13.2"/>
    <n v="11.836996925081595"/>
    <n v="15.321271564605173"/>
    <n v="15.014203755694915"/>
    <n v="13.2"/>
    <n v="3.3000000000000007"/>
    <n v="0"/>
    <n v="1.8000000000000007"/>
  </r>
  <r>
    <x v="150"/>
    <n v="3"/>
    <m/>
    <m/>
    <n v="13.5"/>
    <n v="14.027956276691675"/>
    <n v="11.836996925081591"/>
    <n v="15.321271564605174"/>
    <n v="13.5"/>
    <n v="3"/>
    <n v="0"/>
    <n v="1.5"/>
  </r>
  <r>
    <x v="151"/>
    <n v="1.0999999999999996"/>
    <m/>
    <m/>
    <n v="15.4"/>
    <n v="16.679855707473902"/>
    <n v="14.027956276691667"/>
    <n v="11.836996925081591"/>
    <n v="15.400000000000002"/>
    <n v="1.0999999999999979"/>
    <n v="1.7763568394002505E-15"/>
    <n v="0"/>
  </r>
  <r>
    <x v="152"/>
    <n v="0.19999999999999929"/>
    <n v="143.19999999999999"/>
    <n v="143"/>
    <n v="16.3"/>
    <n v="16.488746100147772"/>
    <n v="16.679855707473902"/>
    <n v="14.027956276691667"/>
    <n v="16.3"/>
    <n v="0.19999999999999929"/>
    <n v="0"/>
    <n v="0"/>
  </r>
  <r>
    <x v="153"/>
    <n v="0"/>
    <m/>
    <m/>
    <n v="16.5"/>
    <n v="16.475650998680464"/>
    <n v="16.488746100147772"/>
    <n v="16.679855707473894"/>
    <n v="16.5"/>
    <n v="0"/>
    <n v="0"/>
    <n v="0"/>
  </r>
  <r>
    <x v="154"/>
    <n v="0"/>
    <m/>
    <m/>
    <n v="16.5"/>
    <n v="16.514050150635139"/>
    <n v="16.475650998680464"/>
    <n v="16.488746100147775"/>
    <n v="16.5"/>
    <n v="0"/>
    <n v="0"/>
    <n v="0"/>
  </r>
  <r>
    <x v="155"/>
    <n v="0"/>
    <m/>
    <m/>
    <n v="16.5"/>
    <n v="16.497033091569023"/>
    <n v="16.514050150635136"/>
    <n v="16.475650998680464"/>
    <n v="16.5"/>
    <n v="0"/>
    <n v="0"/>
    <n v="0"/>
  </r>
  <r>
    <x v="156"/>
    <n v="0"/>
    <m/>
    <m/>
    <n v="16.5"/>
    <n v="16.499141762442967"/>
    <n v="16.497033091569023"/>
    <n v="16.514050150635136"/>
    <n v="16.5"/>
    <n v="0"/>
    <n v="0"/>
    <n v="0"/>
  </r>
  <r>
    <x v="157"/>
    <n v="0.19999999999999929"/>
    <m/>
    <m/>
    <n v="16.3"/>
    <n v="16.16759027018368"/>
    <n v="16.499141762442967"/>
    <n v="16.497033091569023"/>
    <n v="16.3"/>
    <n v="0.19999999999999929"/>
    <n v="0"/>
    <n v="0"/>
  </r>
  <r>
    <x v="158"/>
    <n v="2.4000000000000004"/>
    <m/>
    <m/>
    <n v="14.1"/>
    <n v="12.666347904500999"/>
    <n v="16.16759027018368"/>
    <n v="16.499141762442964"/>
    <n v="14.1"/>
    <n v="2.4000000000000004"/>
    <n v="0"/>
    <n v="0.90000000000000036"/>
  </r>
  <r>
    <x v="159"/>
    <n v="2.5999999999999996"/>
    <m/>
    <m/>
    <n v="13.9"/>
    <n v="14.138894336052221"/>
    <n v="12.666347904500999"/>
    <n v="16.16759027018368"/>
    <n v="13.9"/>
    <n v="2.5999999999999996"/>
    <n v="0"/>
    <n v="1.0999999999999996"/>
  </r>
  <r>
    <x v="160"/>
    <n v="2.5999999999999996"/>
    <m/>
    <m/>
    <n v="13.9"/>
    <n v="13.986161514557057"/>
    <n v="14.138894336052221"/>
    <n v="12.666347904500999"/>
    <n v="13.9"/>
    <n v="2.5999999999999996"/>
    <n v="0"/>
    <n v="1.0999999999999996"/>
  </r>
  <r>
    <x v="161"/>
    <n v="2"/>
    <m/>
    <m/>
    <n v="14.5"/>
    <n v="14.817103520046103"/>
    <n v="13.986161514557054"/>
    <n v="14.138894336052221"/>
    <n v="14.5"/>
    <n v="2"/>
    <n v="0"/>
    <n v="0.5"/>
  </r>
  <r>
    <x v="162"/>
    <n v="0.80000000000000071"/>
    <m/>
    <m/>
    <n v="15.7"/>
    <n v="16.42708798755077"/>
    <n v="14.817103520046107"/>
    <n v="13.986161514557054"/>
    <n v="15.7"/>
    <n v="0.80000000000000071"/>
    <n v="0"/>
    <n v="0"/>
  </r>
  <r>
    <x v="163"/>
    <n v="1.5"/>
    <m/>
    <m/>
    <n v="15"/>
    <n v="14.316938752883596"/>
    <n v="16.427087987550774"/>
    <n v="14.817103520046109"/>
    <n v="15"/>
    <n v="1.5"/>
    <n v="0"/>
    <n v="0"/>
  </r>
  <r>
    <x v="164"/>
    <n v="2.3000000000000007"/>
    <m/>
    <m/>
    <n v="14.2"/>
    <n v="13.770349292299739"/>
    <n v="14.316938752883596"/>
    <n v="16.42708798755077"/>
    <n v="14.2"/>
    <n v="2.3000000000000007"/>
    <n v="0"/>
    <n v="0.80000000000000071"/>
  </r>
  <r>
    <x v="165"/>
    <n v="2.5999999999999996"/>
    <m/>
    <m/>
    <n v="13.9"/>
    <n v="13.895335561702863"/>
    <n v="13.770349292299743"/>
    <n v="14.316938752883601"/>
    <n v="13.9"/>
    <n v="2.5999999999999996"/>
    <n v="0"/>
    <n v="1.0999999999999996"/>
  </r>
  <r>
    <x v="166"/>
    <n v="0.30000000000000071"/>
    <m/>
    <m/>
    <n v="16.2"/>
    <n v="17.757274003765279"/>
    <n v="13.895335561702858"/>
    <n v="13.770349292299748"/>
    <n v="16.2"/>
    <n v="0.30000000000000071"/>
    <n v="0"/>
    <n v="0"/>
  </r>
  <r>
    <x v="167"/>
    <n v="0.10000000000000142"/>
    <m/>
    <m/>
    <n v="16.399999999999999"/>
    <n v="16.138807071166884"/>
    <n v="17.757274003765275"/>
    <n v="13.89533556170286"/>
    <n v="16.399999999999999"/>
    <n v="0.10000000000000142"/>
    <n v="0"/>
    <n v="0"/>
  </r>
  <r>
    <x v="168"/>
    <n v="0"/>
    <m/>
    <m/>
    <n v="16.5"/>
    <n v="16.471050797122345"/>
    <n v="16.138807071166884"/>
    <n v="17.757274003765271"/>
    <n v="16.5"/>
    <n v="0"/>
    <n v="0"/>
    <n v="0"/>
  </r>
  <r>
    <x v="169"/>
    <n v="0"/>
    <m/>
    <m/>
    <n v="16.5"/>
    <n v="16.574673422911015"/>
    <n v="16.471050797122345"/>
    <n v="16.138807071166877"/>
    <n v="16.5"/>
    <n v="0"/>
    <n v="0"/>
    <n v="0"/>
  </r>
  <r>
    <x v="170"/>
    <n v="0"/>
    <m/>
    <m/>
    <n v="16.5"/>
    <n v="16.46748815569077"/>
    <n v="16.574673422911015"/>
    <n v="16.471050797122349"/>
    <n v="16.5"/>
    <n v="0"/>
    <n v="0"/>
    <n v="0"/>
  </r>
  <r>
    <x v="171"/>
    <n v="0"/>
    <m/>
    <m/>
    <n v="16.5"/>
    <n v="16.503810351669443"/>
    <n v="16.467488155690774"/>
    <n v="16.574673422911015"/>
    <n v="16.5"/>
    <n v="0"/>
    <n v="0"/>
    <n v="0"/>
  </r>
  <r>
    <x v="172"/>
    <n v="0"/>
    <m/>
    <m/>
    <n v="16.5"/>
    <n v="16.503513464883483"/>
    <n v="16.503810351669443"/>
    <n v="16.467488155690777"/>
    <n v="16.5"/>
    <n v="0"/>
    <n v="0"/>
    <n v="0"/>
  </r>
  <r>
    <x v="173"/>
    <n v="0.19999999999999929"/>
    <m/>
    <m/>
    <n v="16.3"/>
    <n v="16.164274875613351"/>
    <n v="16.503513464883486"/>
    <n v="16.503810351669443"/>
    <n v="16.3"/>
    <n v="0.19999999999999929"/>
    <n v="0"/>
    <n v="0"/>
  </r>
  <r>
    <x v="174"/>
    <n v="0"/>
    <m/>
    <m/>
    <n v="16.5"/>
    <n v="16.667276984712743"/>
    <n v="16.164274875613355"/>
    <n v="16.503513464883486"/>
    <n v="16.5"/>
    <n v="0"/>
    <n v="0"/>
    <n v="0"/>
  </r>
  <r>
    <x v="175"/>
    <n v="0"/>
    <m/>
    <m/>
    <n v="16.5"/>
    <n v="16.472315695041406"/>
    <n v="16.667276984712743"/>
    <n v="16.164274875613351"/>
    <n v="16.5"/>
    <n v="0"/>
    <n v="0"/>
    <n v="0"/>
  </r>
  <r>
    <x v="176"/>
    <n v="0"/>
    <m/>
    <m/>
    <n v="16.5"/>
    <n v="16.485962655027176"/>
    <n v="16.472315695041399"/>
    <n v="16.667276984712743"/>
    <n v="16.5"/>
    <n v="0"/>
    <n v="0"/>
    <n v="0"/>
  </r>
  <r>
    <x v="177"/>
    <n v="0"/>
    <m/>
    <m/>
    <n v="16.5"/>
    <n v="16.511632723312847"/>
    <n v="16.485962655027176"/>
    <n v="16.472315695041384"/>
    <n v="16.5"/>
    <n v="0"/>
    <n v="0"/>
    <n v="0"/>
  </r>
  <r>
    <x v="178"/>
    <n v="0"/>
    <m/>
    <m/>
    <n v="16.5"/>
    <n v="16.496523195839046"/>
    <n v="16.51163272331285"/>
    <n v="16.48596265502718"/>
    <n v="16.5"/>
    <n v="0"/>
    <n v="0"/>
    <n v="0"/>
  </r>
  <r>
    <x v="179"/>
    <n v="0"/>
    <m/>
    <m/>
    <n v="16.5"/>
    <n v="16.499799614861669"/>
    <n v="16.496523195839046"/>
    <n v="16.51163272331285"/>
    <n v="16.5"/>
    <n v="0"/>
    <n v="0"/>
    <n v="0"/>
  </r>
  <r>
    <x v="180"/>
    <n v="0"/>
    <m/>
    <m/>
    <n v="16.5"/>
    <n v="16.500679659929325"/>
    <n v="16.499799614861669"/>
    <n v="16.496523195839046"/>
    <n v="16.5"/>
    <n v="0"/>
    <n v="0"/>
    <n v="0"/>
  </r>
  <r>
    <x v="181"/>
    <n v="0"/>
    <m/>
    <m/>
    <n v="16.5"/>
    <n v="16.499693567558392"/>
    <n v="16.500679659929325"/>
    <n v="16.499799614861672"/>
    <n v="16.5"/>
    <n v="0"/>
    <n v="0"/>
    <n v="0"/>
  </r>
  <r>
    <x v="182"/>
    <n v="0"/>
    <n v="17.600000000000001"/>
    <n v="18"/>
    <n v="16.5"/>
    <n v="16.500039939565916"/>
    <n v="16.499693567558392"/>
    <n v="16.500679659929325"/>
    <n v="16.5"/>
    <n v="0"/>
    <n v="0"/>
    <n v="0"/>
  </r>
  <r>
    <x v="183"/>
    <n v="0"/>
    <m/>
    <m/>
    <n v="16.5"/>
    <n v="16.500031102290645"/>
    <n v="16.500039939565912"/>
    <n v="16.499693567558385"/>
    <n v="16.5"/>
    <n v="0"/>
    <n v="0"/>
    <n v="0"/>
  </r>
  <r>
    <x v="184"/>
    <n v="0"/>
    <m/>
    <m/>
    <n v="16.5"/>
    <n v="16.499977792260356"/>
    <n v="16.500031102290649"/>
    <n v="16.500039939565916"/>
    <n v="16.5"/>
    <n v="0"/>
    <n v="0"/>
    <n v="0"/>
  </r>
  <r>
    <x v="185"/>
    <n v="0"/>
    <m/>
    <m/>
    <n v="16.5"/>
    <n v="16.500005920154713"/>
    <n v="16.499977792260356"/>
    <n v="16.500031102290649"/>
    <n v="16.5"/>
    <n v="0"/>
    <n v="0"/>
    <n v="0"/>
  </r>
  <r>
    <x v="186"/>
    <n v="0"/>
    <m/>
    <m/>
    <n v="16.5"/>
    <n v="16.500000741212585"/>
    <n v="16.500005920154713"/>
    <n v="16.499977792260346"/>
    <n v="16.5"/>
    <n v="0"/>
    <n v="0"/>
    <n v="0"/>
  </r>
  <r>
    <x v="187"/>
    <n v="0"/>
    <m/>
    <m/>
    <n v="16.5"/>
    <n v="16.499998642701254"/>
    <n v="16.500000741212588"/>
    <n v="16.500005920154717"/>
    <n v="16.5"/>
    <n v="0"/>
    <n v="0"/>
    <n v="0"/>
  </r>
  <r>
    <x v="188"/>
    <n v="0"/>
    <m/>
    <m/>
    <n v="16.5"/>
    <n v="16.500000555113946"/>
    <n v="16.499998642701247"/>
    <n v="16.500000741212578"/>
    <n v="16.5"/>
    <n v="0"/>
    <n v="0"/>
    <n v="0"/>
  </r>
  <r>
    <x v="189"/>
    <n v="0"/>
    <m/>
    <m/>
    <n v="16.5"/>
    <n v="16.499999948659486"/>
    <n v="16.500000555113946"/>
    <n v="16.49999864270124"/>
    <n v="16.5"/>
    <n v="0"/>
    <n v="0"/>
    <n v="0"/>
  </r>
  <r>
    <x v="190"/>
    <n v="0.59999999999999964"/>
    <m/>
    <m/>
    <n v="15.9"/>
    <n v="15.499999933151265"/>
    <n v="16.499999948659489"/>
    <n v="16.500000555113949"/>
    <n v="15.9"/>
    <n v="0.59999999999999964"/>
    <n v="0"/>
    <n v="0"/>
  </r>
  <r>
    <x v="191"/>
    <n v="0.69999999999999929"/>
    <m/>
    <m/>
    <n v="15.8"/>
    <n v="15.833333375314455"/>
    <n v="15.499999933151265"/>
    <n v="16.499999948659489"/>
    <n v="15.8"/>
    <n v="0.69999999999999929"/>
    <n v="0"/>
    <n v="0"/>
  </r>
  <r>
    <x v="192"/>
    <n v="0"/>
    <m/>
    <m/>
    <n v="16.5"/>
    <n v="16.999999990150894"/>
    <n v="15.833333375314458"/>
    <n v="15.499999933151267"/>
    <n v="16.5"/>
    <n v="0"/>
    <n v="0"/>
    <n v="0"/>
  </r>
  <r>
    <x v="193"/>
    <n v="0"/>
    <m/>
    <m/>
    <n v="16.5"/>
    <n v="16.361111109038809"/>
    <n v="16.999999990150894"/>
    <n v="15.83333337531446"/>
    <n v="16.5"/>
    <n v="0"/>
    <n v="0"/>
    <n v="0"/>
  </r>
  <r>
    <x v="194"/>
    <n v="0"/>
    <m/>
    <m/>
    <n v="16.5"/>
    <n v="16.48611111378878"/>
    <n v="16.361111109038809"/>
    <n v="16.999999990150883"/>
    <n v="16.5"/>
    <n v="0"/>
    <n v="0"/>
    <n v="0"/>
  </r>
  <r>
    <x v="195"/>
    <n v="0"/>
    <m/>
    <m/>
    <n v="16.5"/>
    <n v="16.530092591599143"/>
    <n v="16.48611111378878"/>
    <n v="16.361111109038802"/>
    <n v="16.5"/>
    <n v="0"/>
    <n v="0"/>
    <n v="0"/>
  </r>
  <r>
    <x v="196"/>
    <n v="0"/>
    <m/>
    <m/>
    <n v="16.5"/>
    <n v="16.487268518568964"/>
    <n v="16.530092591599146"/>
    <n v="16.486111113788784"/>
    <n v="16.5"/>
    <n v="0"/>
    <n v="0"/>
    <n v="0"/>
  </r>
  <r>
    <x v="197"/>
    <n v="1.0999999999999996"/>
    <m/>
    <m/>
    <n v="15.4"/>
    <n v="14.668016975448992"/>
    <n v="16.487268518568971"/>
    <n v="16.530092591599146"/>
    <n v="15.400000000000002"/>
    <n v="1.0999999999999979"/>
    <n v="1.7763568394002505E-15"/>
    <n v="0"/>
  </r>
  <r>
    <x v="198"/>
    <n v="0.69999999999999929"/>
    <m/>
    <m/>
    <n v="15.8"/>
    <n v="16.251446759180677"/>
    <n v="14.668016975448994"/>
    <n v="16.487268518568968"/>
    <n v="15.8"/>
    <n v="0.69999999999999929"/>
    <n v="0"/>
    <n v="0"/>
  </r>
  <r>
    <x v="199"/>
    <n v="0"/>
    <m/>
    <m/>
    <n v="16.5"/>
    <n v="16.929607124501498"/>
    <n v="16.251446759180673"/>
    <n v="14.668016975448994"/>
    <n v="16.5"/>
    <n v="0"/>
    <n v="0"/>
    <n v="0"/>
  </r>
  <r>
    <x v="200"/>
    <n v="0"/>
    <m/>
    <m/>
    <n v="16.5"/>
    <n v="16.326621977885807"/>
    <n v="16.929607124501498"/>
    <n v="16.25144675918067"/>
    <n v="16.5"/>
    <n v="0"/>
    <n v="0"/>
    <n v="0"/>
  </r>
  <r>
    <x v="201"/>
    <n v="0"/>
    <m/>
    <m/>
    <n v="16.5"/>
    <n v="16.515087823640183"/>
    <n v="16.3266219778858"/>
    <n v="16.929607124501498"/>
    <n v="16.5"/>
    <n v="0"/>
    <n v="0"/>
    <n v="0"/>
  </r>
  <r>
    <x v="202"/>
    <n v="0"/>
    <m/>
    <m/>
    <n v="16.5"/>
    <n v="16.521352425198941"/>
    <n v="16.515087823640187"/>
    <n v="16.3266219778858"/>
    <n v="16.5"/>
    <n v="0"/>
    <n v="0"/>
    <n v="0"/>
  </r>
  <r>
    <x v="203"/>
    <n v="0"/>
    <m/>
    <m/>
    <n v="16.5"/>
    <n v="16.486809150127165"/>
    <n v="16.521352425198941"/>
    <n v="16.515087823640187"/>
    <n v="16.5"/>
    <n v="0"/>
    <n v="0"/>
    <n v="0"/>
  </r>
  <r>
    <x v="204"/>
    <n v="0"/>
    <m/>
    <m/>
    <n v="16.5"/>
    <n v="16.503036687403263"/>
    <n v="16.486809150127161"/>
    <n v="16.521352425198941"/>
    <n v="16.5"/>
    <n v="0"/>
    <n v="0"/>
    <n v="0"/>
  </r>
  <r>
    <x v="205"/>
    <n v="0"/>
    <m/>
    <m/>
    <n v="16.5"/>
    <n v="16.500680131277175"/>
    <n v="16.503036687403267"/>
    <n v="16.486809150127158"/>
    <n v="16.5"/>
    <n v="0"/>
    <n v="0"/>
    <n v="0"/>
  </r>
  <r>
    <x v="206"/>
    <n v="0"/>
    <m/>
    <m/>
    <n v="16.5"/>
    <n v="16.499153819794202"/>
    <n v="16.500680131277175"/>
    <n v="16.503036687403263"/>
    <n v="16.5"/>
    <n v="0"/>
    <n v="0"/>
    <n v="0"/>
  </r>
  <r>
    <x v="207"/>
    <n v="0"/>
    <m/>
    <m/>
    <n v="16.5"/>
    <n v="16.500309734890038"/>
    <n v="16.499153819794198"/>
    <n v="16.500680131277175"/>
    <n v="16.5"/>
    <n v="0"/>
    <n v="0"/>
    <n v="0"/>
  </r>
  <r>
    <x v="208"/>
    <n v="0"/>
    <m/>
    <m/>
    <n v="16.5"/>
    <n v="16.499986162589281"/>
    <n v="16.500309734890038"/>
    <n v="16.499153819794195"/>
    <n v="16.5"/>
    <n v="0"/>
    <n v="0"/>
    <n v="0"/>
  </r>
  <r>
    <x v="209"/>
    <n v="0"/>
    <m/>
    <m/>
    <n v="16.5"/>
    <n v="16.499955296223689"/>
    <n v="16.499986162589281"/>
    <n v="16.500309734890031"/>
    <n v="16.5"/>
    <n v="0"/>
    <n v="0"/>
    <n v="0"/>
  </r>
  <r>
    <x v="210"/>
    <n v="0"/>
    <m/>
    <m/>
    <n v="16.5"/>
    <n v="16.500024658123277"/>
    <n v="16.499955296223686"/>
    <n v="16.499986162589284"/>
    <n v="16.5"/>
    <n v="0"/>
    <n v="0"/>
    <n v="0"/>
  </r>
  <r>
    <x v="211"/>
    <n v="0"/>
    <m/>
    <m/>
    <n v="16.5"/>
    <n v="16.499995121567746"/>
    <n v="16.500024658123277"/>
    <n v="16.499955296223686"/>
    <n v="16.5"/>
    <n v="0"/>
    <n v="0"/>
    <n v="0"/>
  </r>
  <r>
    <x v="212"/>
    <n v="0"/>
    <m/>
    <m/>
    <n v="16.5"/>
    <n v="16.499998329528914"/>
    <n v="16.499995121567746"/>
    <n v="16.500024658123269"/>
    <n v="16.5"/>
    <n v="0"/>
    <n v="0"/>
    <n v="0"/>
  </r>
  <r>
    <x v="213"/>
    <n v="0"/>
    <n v="3.0999999999999979"/>
    <n v="3"/>
    <n v="16.5"/>
    <n v="16.500001648307588"/>
    <n v="16.499998329528907"/>
    <n v="16.49999512156775"/>
    <n v="16.5"/>
    <n v="0"/>
    <n v="0"/>
    <n v="0"/>
  </r>
  <r>
    <x v="214"/>
    <n v="0"/>
    <m/>
    <m/>
    <n v="16.5"/>
    <n v="16.499999454258059"/>
    <n v="16.500001648307578"/>
    <n v="16.499998329528907"/>
    <n v="16.5"/>
    <n v="0"/>
    <n v="0"/>
    <n v="0"/>
  </r>
  <r>
    <x v="215"/>
    <n v="0"/>
    <m/>
    <m/>
    <n v="16.5"/>
    <n v="16.499999998153044"/>
    <n v="16.499999454258059"/>
    <n v="16.500001648307563"/>
    <n v="16.5"/>
    <n v="0"/>
    <n v="0"/>
    <n v="0"/>
  </r>
  <r>
    <x v="216"/>
    <n v="0"/>
    <m/>
    <m/>
    <n v="16.5"/>
    <n v="16.500000091880469"/>
    <n v="16.499999998153044"/>
    <n v="16.499999454258063"/>
    <n v="16.5"/>
    <n v="0"/>
    <n v="0"/>
    <n v="0"/>
  </r>
  <r>
    <x v="217"/>
    <n v="0"/>
    <m/>
    <m/>
    <n v="16.5"/>
    <n v="16.499999954367595"/>
    <n v="16.500000091880459"/>
    <n v="16.499999998153044"/>
    <n v="16.5"/>
    <n v="0"/>
    <n v="0"/>
    <n v="0"/>
  </r>
  <r>
    <x v="218"/>
    <n v="0"/>
    <m/>
    <m/>
    <n v="16.5"/>
    <n v="16.500000007502795"/>
    <n v="16.499999954367595"/>
    <n v="16.500000091880452"/>
    <n v="16.5"/>
    <n v="0"/>
    <n v="0"/>
    <n v="0"/>
  </r>
  <r>
    <x v="219"/>
    <n v="0"/>
    <m/>
    <m/>
    <n v="16.5"/>
    <n v="16.500000003854002"/>
    <n v="16.500000007502798"/>
    <n v="16.499999954367588"/>
    <n v="16.5"/>
    <n v="0"/>
    <n v="0"/>
    <n v="0"/>
  </r>
  <r>
    <x v="220"/>
    <n v="0"/>
    <m/>
    <m/>
    <n v="16.5"/>
    <n v="16.499999996822531"/>
    <n v="16.500000003854005"/>
    <n v="16.500000007502802"/>
    <n v="16.5"/>
    <n v="0"/>
    <n v="0"/>
    <n v="0"/>
  </r>
  <r>
    <x v="221"/>
    <n v="0"/>
    <m/>
    <m/>
    <n v="16.5"/>
    <n v="16.5000000009464"/>
    <n v="16.499999996822535"/>
    <n v="16.500000003854005"/>
    <n v="16.5"/>
    <n v="0"/>
    <n v="0"/>
    <n v="0"/>
  </r>
  <r>
    <x v="222"/>
    <n v="0"/>
    <m/>
    <m/>
    <n v="16.5"/>
    <n v="16.500000000056382"/>
    <n v="16.50000000094639"/>
    <n v="16.499999996822535"/>
    <n v="16.5"/>
    <n v="0"/>
    <n v="0"/>
    <n v="0"/>
  </r>
  <r>
    <x v="223"/>
    <n v="0"/>
    <m/>
    <m/>
    <n v="16.5"/>
    <n v="16.499999999814079"/>
    <n v="16.500000000056382"/>
    <n v="16.500000000946383"/>
    <n v="16.5"/>
    <n v="0"/>
    <n v="0"/>
    <n v="0"/>
  </r>
  <r>
    <x v="224"/>
    <n v="0"/>
    <m/>
    <m/>
    <n v="16.5"/>
    <n v="16.500000000083563"/>
    <n v="16.499999999814079"/>
    <n v="16.500000000056385"/>
    <n v="16.5"/>
    <n v="0"/>
    <n v="0"/>
    <n v="0"/>
  </r>
  <r>
    <x v="225"/>
    <n v="0"/>
    <m/>
    <m/>
    <n v="16.5"/>
    <n v="16.499999999989203"/>
    <n v="16.500000000083567"/>
    <n v="16.499999999814079"/>
    <n v="16.5"/>
    <n v="0"/>
    <n v="0"/>
    <n v="0"/>
  </r>
  <r>
    <x v="226"/>
    <n v="1.5999999999999996"/>
    <m/>
    <m/>
    <n v="14.9"/>
    <n v="13.833333333324806"/>
    <n v="16.499999999989203"/>
    <n v="16.500000000083563"/>
    <n v="14.9"/>
    <n v="1.5999999999999996"/>
    <n v="0"/>
    <n v="9.9999999999999645E-2"/>
  </r>
  <r>
    <x v="227"/>
    <n v="1.1999999999999993"/>
    <m/>
    <m/>
    <n v="15.3"/>
    <n v="15.8333333333394"/>
    <n v="13.833333333324802"/>
    <n v="16.499999999989203"/>
    <n v="15.3"/>
    <n v="1.1999999999999993"/>
    <n v="0"/>
    <n v="0"/>
  </r>
  <r>
    <x v="228"/>
    <n v="0"/>
    <m/>
    <m/>
    <n v="16.5"/>
    <n v="17.277777777776169"/>
    <n v="15.833333333339397"/>
    <n v="13.833333333324802"/>
    <n v="16.5"/>
    <n v="0"/>
    <n v="0"/>
    <n v="0"/>
  </r>
  <r>
    <x v="229"/>
    <n v="0"/>
    <m/>
    <m/>
    <n v="16.5"/>
    <n v="16.222222222222019"/>
    <n v="17.277777777776162"/>
    <n v="15.833333333339397"/>
    <n v="16.5"/>
    <n v="0"/>
    <n v="0"/>
    <n v="0"/>
  </r>
  <r>
    <x v="230"/>
    <n v="0"/>
    <m/>
    <m/>
    <n v="16.5"/>
    <n v="16.509259259259629"/>
    <n v="16.222222222222022"/>
    <n v="17.277777777776162"/>
    <n v="16.5"/>
    <n v="0"/>
    <n v="0"/>
    <n v="0"/>
  </r>
  <r>
    <x v="231"/>
    <n v="0"/>
    <m/>
    <m/>
    <n v="16.5"/>
    <n v="16.541666666666515"/>
    <n v="16.509259259259633"/>
    <n v="16.222222222222022"/>
    <n v="16.5"/>
    <n v="0"/>
    <n v="0"/>
    <n v="0"/>
  </r>
  <r>
    <x v="232"/>
    <n v="0"/>
    <m/>
    <m/>
    <n v="16.5"/>
    <n v="16.477623456790141"/>
    <n v="16.541666666666504"/>
    <n v="16.509259259259633"/>
    <n v="16.5"/>
    <n v="0"/>
    <n v="0"/>
    <n v="0"/>
  </r>
  <r>
    <x v="233"/>
    <n v="0.19999999999999929"/>
    <m/>
    <m/>
    <n v="16.3"/>
    <n v="16.170910493827183"/>
    <n v="16.477623456790134"/>
    <n v="16.541666666666508"/>
    <n v="16.3"/>
    <n v="0.19999999999999929"/>
    <n v="0"/>
    <n v="0"/>
  </r>
  <r>
    <x v="234"/>
    <n v="0.19999999999999929"/>
    <m/>
    <m/>
    <n v="16.3"/>
    <n v="16.334940843621389"/>
    <n v="16.170910493827179"/>
    <n v="16.477623456790134"/>
    <n v="16.3"/>
    <n v="0.19999999999999929"/>
    <n v="0"/>
    <n v="0"/>
  </r>
  <r>
    <x v="235"/>
    <n v="0"/>
    <m/>
    <m/>
    <n v="16.5"/>
    <n v="16.63737782921811"/>
    <n v="16.334940843621389"/>
    <n v="16.170910493827176"/>
    <n v="16.5"/>
    <n v="0"/>
    <n v="0"/>
    <n v="0"/>
  </r>
  <r>
    <x v="236"/>
    <n v="0"/>
    <m/>
    <m/>
    <n v="16.5"/>
    <n v="16.45882094478738"/>
    <n v="16.63737782921811"/>
    <n v="16.334940843621393"/>
    <n v="16.5"/>
    <n v="0"/>
    <n v="0"/>
    <n v="0"/>
  </r>
  <r>
    <x v="237"/>
    <n v="0"/>
    <m/>
    <m/>
    <n v="16.5"/>
    <n v="16.497693222736626"/>
    <n v="16.458820944787377"/>
    <n v="16.63737782921811"/>
    <n v="16.5"/>
    <n v="0"/>
    <n v="0"/>
    <n v="0"/>
  </r>
  <r>
    <x v="238"/>
    <n v="0"/>
    <m/>
    <m/>
    <n v="16.5"/>
    <n v="16.508016564500455"/>
    <n v="16.497693222736629"/>
    <n v="16.45882094478738"/>
    <n v="16.5"/>
    <n v="0"/>
    <n v="0"/>
    <n v="0"/>
  </r>
  <r>
    <x v="239"/>
    <n v="0"/>
    <m/>
    <m/>
    <n v="16.5"/>
    <n v="16.496376180626999"/>
    <n v="16.508016564500458"/>
    <n v="16.497693222736629"/>
    <n v="16.5"/>
    <n v="0"/>
    <n v="0"/>
    <n v="0"/>
  </r>
  <r>
    <x v="240"/>
    <n v="0"/>
    <m/>
    <m/>
    <n v="16.5"/>
    <n v="16.500475815603092"/>
    <n v="16.496376180626999"/>
    <n v="16.508016564500458"/>
    <n v="16.5"/>
    <n v="0"/>
    <n v="0"/>
    <n v="0"/>
  </r>
  <r>
    <x v="241"/>
    <n v="0"/>
    <m/>
    <m/>
    <n v="16.5"/>
    <n v="16.500366062093953"/>
    <n v="16.500475815603096"/>
    <n v="16.496376180626989"/>
    <n v="16.5"/>
    <n v="0"/>
    <n v="0"/>
    <n v="0"/>
  </r>
  <r>
    <x v="242"/>
    <n v="0"/>
    <m/>
    <m/>
    <n v="16.5"/>
    <n v="16.499737666352509"/>
    <n v="16.500366062093953"/>
    <n v="16.500475815603089"/>
    <n v="16.5"/>
    <n v="0"/>
    <n v="0"/>
    <n v="0"/>
  </r>
  <r>
    <x v="243"/>
    <n v="0"/>
    <m/>
    <m/>
    <n v="16.5"/>
    <n v="16.500070156474752"/>
    <n v="16.499737666352512"/>
    <n v="16.500366062093956"/>
    <n v="16.5"/>
    <n v="0"/>
    <n v="0"/>
    <n v="0"/>
  </r>
  <r>
    <x v="244"/>
    <n v="0"/>
    <n v="3.1999999999999975"/>
    <n v="3"/>
    <n v="16.5"/>
    <n v="16.500008644037205"/>
    <n v="16.500070156474752"/>
    <n v="16.499737666352512"/>
    <n v="16.5"/>
    <n v="0"/>
    <n v="0"/>
    <n v="0"/>
  </r>
  <r>
    <x v="245"/>
    <n v="0"/>
    <m/>
    <m/>
    <n v="16.5"/>
    <n v="16.499983985235605"/>
    <n v="16.500008644037205"/>
    <n v="16.500070156474749"/>
    <n v="16.5"/>
    <n v="0"/>
    <n v="0"/>
    <n v="0"/>
  </r>
  <r>
    <x v="246"/>
    <n v="0.19999999999999929"/>
    <m/>
    <m/>
    <n v="16.3"/>
    <n v="16.166673233375995"/>
    <n v="16.499983985235609"/>
    <n v="16.500008644037205"/>
    <n v="16.3"/>
    <n v="0.19999999999999929"/>
    <n v="0"/>
    <n v="0"/>
  </r>
  <r>
    <x v="247"/>
    <n v="0.69999999999999929"/>
    <m/>
    <m/>
    <n v="15.8"/>
    <n v="15.499999385772737"/>
    <n v="16.166673233375995"/>
    <n v="16.499983985235598"/>
    <n v="15.8"/>
    <n v="0.69999999999999929"/>
    <n v="0"/>
    <n v="0"/>
  </r>
  <r>
    <x v="248"/>
    <n v="0.80000000000000071"/>
    <m/>
    <m/>
    <n v="15.7"/>
    <n v="15.722221434884299"/>
    <n v="15.499999385772737"/>
    <n v="16.166673233375999"/>
    <n v="15.7"/>
    <n v="0.80000000000000071"/>
    <n v="0"/>
    <n v="0"/>
  </r>
  <r>
    <x v="249"/>
    <n v="2.5"/>
    <m/>
    <m/>
    <n v="14"/>
    <n v="12.888889384929064"/>
    <n v="15.722221434884295"/>
    <n v="15.499999385772742"/>
    <n v="14"/>
    <n v="2.5"/>
    <n v="0"/>
    <n v="1"/>
  </r>
  <r>
    <x v="250"/>
    <n v="3"/>
    <m/>
    <m/>
    <n v="13.5"/>
    <n v="13.435185068388085"/>
    <n v="12.888889384929067"/>
    <n v="15.722221434884295"/>
    <n v="13.5"/>
    <n v="3"/>
    <n v="0"/>
    <n v="1.5"/>
  </r>
  <r>
    <x v="251"/>
    <n v="3"/>
    <m/>
    <m/>
    <n v="13.5"/>
    <n v="13.634259234984446"/>
    <n v="13.435185068388087"/>
    <n v="12.888889384929065"/>
    <n v="13.5"/>
    <n v="3"/>
    <n v="0"/>
    <n v="1.5"/>
  </r>
  <r>
    <x v="252"/>
    <n v="3.1999999999999993"/>
    <m/>
    <m/>
    <n v="13.3"/>
    <n v="13.110339537776431"/>
    <n v="13.634259234984446"/>
    <n v="13.435185068388087"/>
    <n v="13.3"/>
    <n v="3.1999999999999993"/>
    <n v="0"/>
    <n v="1.6999999999999993"/>
  </r>
  <r>
    <x v="253"/>
    <n v="4"/>
    <m/>
    <m/>
    <n v="12.5"/>
    <n v="12.005787025281043"/>
    <n v="13.110339537776433"/>
    <n v="13.634259234984446"/>
    <n v="12.5"/>
    <n v="4"/>
    <n v="0"/>
    <n v="2.5"/>
  </r>
  <r>
    <x v="254"/>
    <n v="2.4000000000000004"/>
    <m/>
    <m/>
    <n v="14.1"/>
    <n v="15.312049897730072"/>
    <n v="12.005787025281046"/>
    <n v="13.110339537776436"/>
    <n v="14.1"/>
    <n v="2.4000000000000004"/>
    <n v="0"/>
    <n v="0.90000000000000036"/>
  </r>
  <r>
    <x v="255"/>
    <n v="1.4000000000000004"/>
    <m/>
    <m/>
    <n v="15.1"/>
    <n v="15.509677213588121"/>
    <n v="15.312049897730073"/>
    <n v="12.005787025281052"/>
    <n v="15.1"/>
    <n v="1.4000000000000004"/>
    <n v="0"/>
    <n v="0"/>
  </r>
  <r>
    <x v="256"/>
    <n v="0"/>
    <m/>
    <m/>
    <n v="16.5"/>
    <n v="17.193153076917596"/>
    <n v="15.509677213588116"/>
    <n v="15.312049897730073"/>
    <n v="16.5"/>
    <n v="0"/>
    <n v="0"/>
    <n v="0"/>
  </r>
  <r>
    <x v="257"/>
    <n v="0"/>
    <m/>
    <m/>
    <n v="16.5"/>
    <n v="16.318477259276516"/>
    <n v="17.193153076917596"/>
    <n v="15.509677213588118"/>
    <n v="16.5"/>
    <n v="0"/>
    <n v="0"/>
    <n v="0"/>
  </r>
  <r>
    <x v="258"/>
    <n v="0"/>
    <m/>
    <m/>
    <n v="16.5"/>
    <n v="16.475235857542142"/>
    <n v="16.318477259276516"/>
    <n v="17.1931530769176"/>
    <n v="16.5"/>
    <n v="0"/>
    <n v="0"/>
    <n v="0"/>
  </r>
  <r>
    <x v="259"/>
    <n v="0"/>
    <m/>
    <m/>
    <n v="16.5"/>
    <n v="16.542635861349506"/>
    <n v="16.475235857542149"/>
    <n v="16.318477259276516"/>
    <n v="16.5"/>
    <n v="0"/>
    <n v="0"/>
    <n v="0"/>
  </r>
  <r>
    <x v="260"/>
    <n v="0"/>
    <m/>
    <m/>
    <n v="16.5"/>
    <n v="16.482809426401555"/>
    <n v="16.542635861349506"/>
    <n v="16.475235857542145"/>
    <n v="16.5"/>
    <n v="0"/>
    <n v="0"/>
    <n v="0"/>
  </r>
  <r>
    <x v="261"/>
    <n v="1.0999999999999996"/>
    <m/>
    <m/>
    <n v="15.4"/>
    <n v="14.668155976574306"/>
    <n v="16.482809426401555"/>
    <n v="16.542635861349495"/>
    <n v="15.399999999999999"/>
    <n v="1.1000000000000014"/>
    <n v="-1.7763568394002505E-15"/>
    <n v="0"/>
  </r>
  <r>
    <x v="262"/>
    <n v="2.9000000000000004"/>
    <m/>
    <m/>
    <n v="13.6"/>
    <n v="12.585453773979255"/>
    <n v="14.668155976574305"/>
    <n v="16.482809426401559"/>
    <n v="13.6"/>
    <n v="2.9000000000000004"/>
    <n v="0"/>
    <n v="1.4000000000000004"/>
  </r>
  <r>
    <x v="263"/>
    <n v="3.9000000000000004"/>
    <m/>
    <m/>
    <n v="12.6"/>
    <n v="12.262580450247988"/>
    <n v="12.585453773979255"/>
    <n v="14.668155976574306"/>
    <n v="12.599999999999998"/>
    <n v="3.9000000000000021"/>
    <n v="0"/>
    <n v="2.4000000000000021"/>
  </r>
  <r>
    <x v="264"/>
    <n v="3.4000000000000004"/>
    <m/>
    <m/>
    <n v="13.1"/>
    <n v="13.604467479212795"/>
    <n v="12.262580450247992"/>
    <n v="12.585453773979255"/>
    <n v="13.1"/>
    <n v="3.4000000000000004"/>
    <n v="0"/>
    <n v="1.9000000000000004"/>
  </r>
  <r>
    <x v="265"/>
    <n v="0.39999999999999858"/>
    <m/>
    <m/>
    <n v="16.100000000000001"/>
    <n v="17.987336185352273"/>
    <n v="13.604467479212795"/>
    <n v="12.262580450247995"/>
    <n v="16.100000000000001"/>
    <n v="0.39999999999999858"/>
    <n v="0"/>
    <n v="0"/>
  </r>
  <r>
    <x v="266"/>
    <n v="0"/>
    <m/>
    <m/>
    <n v="16.5"/>
    <n v="16.238920660788398"/>
    <n v="17.98733618535227"/>
    <n v="13.604467479212801"/>
    <n v="16.5"/>
    <n v="0"/>
    <n v="0"/>
    <n v="0"/>
  </r>
  <r>
    <x v="267"/>
    <n v="0"/>
    <m/>
    <m/>
    <n v="16.5"/>
    <n v="16.382650305380423"/>
    <n v="16.238920660788398"/>
    <n v="17.98733618535227"/>
    <n v="16.5"/>
    <n v="0"/>
    <n v="0"/>
    <n v="0"/>
  </r>
  <r>
    <x v="268"/>
    <n v="0.69999999999999929"/>
    <m/>
    <m/>
    <n v="15.8"/>
    <n v="15.435521403845057"/>
    <n v="16.382650305380427"/>
    <n v="16.238920660788398"/>
    <n v="15.8"/>
    <n v="0.69999999999999929"/>
    <n v="0"/>
    <n v="0"/>
  </r>
  <r>
    <x v="269"/>
    <n v="1.5999999999999996"/>
    <m/>
    <m/>
    <n v="14.9"/>
    <n v="14.385130913847402"/>
    <n v="15.435521403845057"/>
    <n v="16.382650305380427"/>
    <n v="14.900000000000002"/>
    <n v="1.5999999999999979"/>
    <n v="1.7763568394002505E-15"/>
    <n v="9.9999999999997868E-2"/>
  </r>
  <r>
    <x v="270"/>
    <n v="1.1999999999999993"/>
    <m/>
    <m/>
    <n v="15.3"/>
    <n v="15.734847642435458"/>
    <n v="14.385130913847402"/>
    <n v="15.435521403845058"/>
    <n v="15.3"/>
    <n v="1.1999999999999993"/>
    <n v="0"/>
    <n v="0"/>
  </r>
  <r>
    <x v="271"/>
    <n v="1.1999999999999993"/>
    <m/>
    <m/>
    <n v="15.3"/>
    <n v="15.235054359807707"/>
    <n v="15.734847642435454"/>
    <n v="14.385130913847402"/>
    <n v="15.3"/>
    <n v="1.1999999999999993"/>
    <n v="0"/>
    <n v="0"/>
  </r>
  <r>
    <x v="272"/>
    <n v="1.8000000000000007"/>
    <m/>
    <m/>
    <n v="14.7"/>
    <n v="14.259998213023568"/>
    <n v="15.235054359807711"/>
    <n v="15.734847642435454"/>
    <n v="14.7"/>
    <n v="1.8000000000000007"/>
    <n v="0"/>
    <n v="0.30000000000000071"/>
  </r>
  <r>
    <x v="273"/>
    <n v="1.5999999999999996"/>
    <m/>
    <m/>
    <n v="14.9"/>
    <n v="15.164158500186931"/>
    <n v="14.259998213023568"/>
    <n v="15.235054359807716"/>
    <n v="14.9"/>
    <n v="1.5999999999999996"/>
    <n v="0"/>
    <n v="9.9999999999999645E-2"/>
  </r>
  <r>
    <x v="274"/>
    <n v="1.8000000000000007"/>
    <n v="42.8"/>
    <n v="43"/>
    <n v="14.7"/>
    <n v="14.541254381069271"/>
    <n v="15.164158500186934"/>
    <n v="14.259998213023568"/>
    <n v="14.7"/>
    <n v="1.8000000000000007"/>
    <n v="0"/>
    <n v="0.30000000000000071"/>
  </r>
  <r>
    <x v="275"/>
    <n v="1.3000000000000007"/>
    <m/>
    <m/>
    <n v="15.2"/>
    <n v="15.535346392767542"/>
    <n v="14.541254381069269"/>
    <n v="15.164158500186939"/>
    <n v="15.2"/>
    <n v="1.3000000000000007"/>
    <n v="0"/>
    <n v="0"/>
  </r>
  <r>
    <x v="276"/>
    <n v="4.1999999999999993"/>
    <m/>
    <m/>
    <n v="12.3"/>
    <n v="10.308784406771352"/>
    <n v="15.535346392767542"/>
    <n v="14.541254381069271"/>
    <n v="12.3"/>
    <n v="4.1999999999999993"/>
    <n v="0"/>
    <n v="2.6999999999999993"/>
  </r>
  <r>
    <x v="277"/>
    <n v="6.1"/>
    <m/>
    <m/>
    <n v="10.4"/>
    <n v="9.589716731153068"/>
    <n v="10.308784406771352"/>
    <n v="15.535346392767542"/>
    <n v="10.400000000000002"/>
    <n v="6.0999999999999979"/>
    <n v="0"/>
    <n v="4.5999999999999979"/>
  </r>
  <r>
    <x v="278"/>
    <n v="5.3000000000000007"/>
    <m/>
    <m/>
    <n v="11.2"/>
    <n v="12.15367756662824"/>
    <n v="9.5897167311530698"/>
    <n v="10.308784406771352"/>
    <n v="11.2"/>
    <n v="5.3000000000000007"/>
    <n v="0"/>
    <n v="3.8000000000000007"/>
  </r>
  <r>
    <x v="279"/>
    <n v="5.8000000000000007"/>
    <m/>
    <m/>
    <n v="10.7"/>
    <n v="10.15820842816037"/>
    <n v="12.153677566628234"/>
    <n v="9.5897167311530751"/>
    <n v="10.7"/>
    <n v="5.8000000000000007"/>
    <n v="0"/>
    <n v="4.3000000000000007"/>
  </r>
  <r>
    <x v="280"/>
    <n v="5.3000000000000007"/>
    <m/>
    <m/>
    <n v="11.2"/>
    <n v="11.561949524815107"/>
    <n v="10.158208428160371"/>
    <n v="12.153677566628236"/>
    <n v="11.2"/>
    <n v="5.3000000000000007"/>
    <n v="0"/>
    <n v="3.8000000000000007"/>
  </r>
  <r>
    <x v="281"/>
    <n v="5.5"/>
    <m/>
    <m/>
    <n v="11"/>
    <n v="10.859323832899051"/>
    <n v="11.561949524815107"/>
    <n v="10.158208428160371"/>
    <n v="11"/>
    <n v="5.5"/>
    <n v="0"/>
    <n v="4"/>
  </r>
  <r>
    <x v="282"/>
    <n v="4.3000000000000007"/>
    <m/>
    <m/>
    <n v="12.2"/>
    <n v="12.976679829414623"/>
    <n v="10.859323832899051"/>
    <n v="11.561949524815102"/>
    <n v="12.2"/>
    <n v="4.3000000000000007"/>
    <n v="0"/>
    <n v="2.8000000000000007"/>
  </r>
  <r>
    <x v="283"/>
    <n v="4.8000000000000007"/>
    <m/>
    <m/>
    <n v="11.7"/>
    <n v="11.201772779809513"/>
    <n v="12.976679829414621"/>
    <n v="10.859323832899053"/>
    <n v="11.7"/>
    <n v="4.8000000000000007"/>
    <n v="0"/>
    <n v="3.3000000000000007"/>
  </r>
  <r>
    <x v="284"/>
    <n v="4.4000000000000004"/>
    <m/>
    <m/>
    <n v="12.1"/>
    <n v="12.403000305192807"/>
    <n v="11.201772779809515"/>
    <n v="12.976679829414621"/>
    <n v="12.1"/>
    <n v="4.4000000000000004"/>
    <n v="0"/>
    <n v="2.9000000000000004"/>
  </r>
  <r>
    <x v="285"/>
    <n v="3"/>
    <m/>
    <m/>
    <n v="13.5"/>
    <n v="14.431537717435345"/>
    <n v="12.403000305192805"/>
    <n v="11.201772779809515"/>
    <n v="13.5"/>
    <n v="3"/>
    <n v="0"/>
    <n v="1.5"/>
  </r>
  <r>
    <x v="286"/>
    <n v="1.5"/>
    <m/>
    <m/>
    <n v="15"/>
    <n v="15.717064423750195"/>
    <n v="14.431537717435344"/>
    <n v="12.403000305192808"/>
    <n v="15"/>
    <n v="1.5"/>
    <n v="0"/>
    <n v="0"/>
  </r>
  <r>
    <x v="287"/>
    <n v="0"/>
    <m/>
    <m/>
    <n v="16.5"/>
    <n v="17.236211501885677"/>
    <n v="15.7170644237502"/>
    <n v="14.431537717435345"/>
    <n v="16.5"/>
    <n v="0"/>
    <n v="0"/>
    <n v="0"/>
  </r>
  <r>
    <x v="288"/>
    <n v="0"/>
    <m/>
    <m/>
    <n v="16.5"/>
    <n v="16.262383511765464"/>
    <n v="17.236211501885673"/>
    <n v="15.7170644237502"/>
    <n v="16.5"/>
    <n v="0"/>
    <n v="0"/>
    <n v="0"/>
  </r>
  <r>
    <x v="289"/>
    <n v="1"/>
    <m/>
    <m/>
    <n v="15.5"/>
    <n v="14.829439660469657"/>
    <n v="16.262383511765464"/>
    <n v="17.23621150188567"/>
    <n v="15.5"/>
    <n v="1"/>
    <n v="0"/>
    <n v="0"/>
  </r>
  <r>
    <x v="290"/>
    <n v="3"/>
    <m/>
    <m/>
    <n v="13.5"/>
    <n v="12.374882917804262"/>
    <n v="14.829439660469657"/>
    <n v="16.262383511765464"/>
    <n v="13.5"/>
    <n v="3"/>
    <n v="0"/>
    <n v="1.5"/>
  </r>
  <r>
    <x v="291"/>
    <n v="3.4000000000000004"/>
    <m/>
    <m/>
    <n v="13.1"/>
    <n v="13.174318597686261"/>
    <n v="12.374882917804259"/>
    <n v="14.829439660469657"/>
    <n v="13.1"/>
    <n v="3.4000000000000004"/>
    <n v="0"/>
    <n v="1.9000000000000004"/>
  </r>
  <r>
    <x v="292"/>
    <n v="3.5"/>
    <m/>
    <m/>
    <n v="13"/>
    <n v="13.017026881522824"/>
    <n v="13.174318597686266"/>
    <n v="12.374882917804259"/>
    <n v="13"/>
    <n v="3.5"/>
    <n v="0"/>
    <n v="2"/>
  </r>
  <r>
    <x v="293"/>
    <n v="4.3000000000000007"/>
    <m/>
    <m/>
    <n v="12.2"/>
    <n v="11.629100126290876"/>
    <n v="13.017026881522824"/>
    <n v="13.17431859768627"/>
    <n v="12.2"/>
    <n v="4.3000000000000007"/>
    <n v="0"/>
    <n v="2.8000000000000007"/>
  </r>
  <r>
    <x v="294"/>
    <n v="5.4"/>
    <m/>
    <m/>
    <n v="11.1"/>
    <n v="10.515945456600758"/>
    <n v="11.629100126290876"/>
    <n v="13.017026881522824"/>
    <n v="11.1"/>
    <n v="5.4"/>
    <n v="0"/>
    <n v="3.9000000000000004"/>
  </r>
  <r>
    <x v="295"/>
    <n v="5.3000000000000007"/>
    <m/>
    <m/>
    <n v="11.2"/>
    <n v="11.470510583984476"/>
    <n v="10.515945456600756"/>
    <n v="11.629100126290876"/>
    <n v="11.2"/>
    <n v="5.3000000000000007"/>
    <n v="0"/>
    <n v="3.8000000000000007"/>
  </r>
  <r>
    <x v="296"/>
    <n v="4.6999999999999993"/>
    <m/>
    <m/>
    <n v="11.8"/>
    <n v="12.178753798574304"/>
    <n v="11.470510583984476"/>
    <n v="10.515945456600759"/>
    <n v="11.8"/>
    <n v="4.6999999999999993"/>
    <n v="0"/>
    <n v="3.1999999999999993"/>
  </r>
  <r>
    <x v="297"/>
    <n v="3.6999999999999993"/>
    <m/>
    <m/>
    <n v="12.8"/>
    <n v="13.332204670048771"/>
    <n v="12.178753798574304"/>
    <n v="11.470510583984476"/>
    <n v="12.8"/>
    <n v="3.6999999999999993"/>
    <n v="0"/>
    <n v="2.1999999999999993"/>
  </r>
  <r>
    <x v="298"/>
    <n v="2.0999999999999996"/>
    <m/>
    <m/>
    <n v="14.4"/>
    <n v="15.304105365213232"/>
    <n v="13.332204670048771"/>
    <n v="12.178753798574302"/>
    <n v="14.4"/>
    <n v="2.0999999999999996"/>
    <n v="0"/>
    <n v="0.59999999999999964"/>
  </r>
  <r>
    <x v="299"/>
    <n v="2.5"/>
    <m/>
    <m/>
    <n v="14"/>
    <n v="13.459246539051922"/>
    <n v="15.304105365213236"/>
    <n v="13.332204670048773"/>
    <n v="14"/>
    <n v="2.5"/>
    <n v="0"/>
    <n v="1"/>
  </r>
  <r>
    <x v="300"/>
    <n v="1.1999999999999993"/>
    <m/>
    <m/>
    <n v="15.3"/>
    <n v="16.219692502938504"/>
    <n v="13.459246539051922"/>
    <n v="15.304105365213232"/>
    <n v="15.3"/>
    <n v="1.1999999999999993"/>
    <n v="0"/>
    <n v="0"/>
  </r>
  <r>
    <x v="301"/>
    <n v="5"/>
    <m/>
    <m/>
    <n v="11.5"/>
    <n v="8.8136126586887613"/>
    <n v="16.219692502938504"/>
    <n v="13.459246539051923"/>
    <n v="11.5"/>
    <n v="5"/>
    <n v="0"/>
    <n v="3.5"/>
  </r>
  <r>
    <x v="302"/>
    <n v="7.6"/>
    <m/>
    <m/>
    <n v="8.9"/>
    <n v="7.7232449201658699"/>
    <n v="8.8136126586887613"/>
    <n v="16.2196925029385"/>
    <n v="8.9"/>
    <n v="7.6"/>
    <n v="0"/>
    <n v="6.1"/>
  </r>
  <r>
    <x v="303"/>
    <n v="8.6"/>
    <m/>
    <m/>
    <n v="7.9"/>
    <n v="7.8361087634689399"/>
    <n v="7.7232449201658682"/>
    <n v="8.8136126586887631"/>
    <n v="7.9"/>
    <n v="8.6"/>
    <n v="0"/>
    <n v="7.1"/>
  </r>
  <r>
    <x v="304"/>
    <n v="10.3"/>
    <m/>
    <m/>
    <n v="6.1999999999999993"/>
    <n v="5.1280714649045516"/>
    <n v="7.8361087634689399"/>
    <n v="7.7232449201658682"/>
    <n v="6.1999999999999993"/>
    <n v="10.3"/>
    <n v="0"/>
    <n v="8.8000000000000007"/>
  </r>
  <r>
    <x v="305"/>
    <n v="11.2"/>
    <n v="134.29999999999998"/>
    <n v="134"/>
    <n v="5.3000000000000007"/>
    <n v="4.9632794736362351"/>
    <n v="5.1280714649045525"/>
    <n v="7.8361087634689381"/>
    <n v="5.3000000000000007"/>
    <n v="11.2"/>
    <n v="0"/>
    <n v="9.6999999999999993"/>
  </r>
  <r>
    <x v="306"/>
    <n v="8.1"/>
    <m/>
    <m/>
    <n v="8.4"/>
    <n v="10.663681685697791"/>
    <n v="4.9632794736362351"/>
    <n v="5.1280714649045533"/>
    <n v="8.4"/>
    <n v="8.1"/>
    <n v="0"/>
    <n v="6.6"/>
  </r>
  <r>
    <x v="307"/>
    <n v="5.0999999999999996"/>
    <m/>
    <m/>
    <n v="11.4"/>
    <n v="12.840945911545067"/>
    <n v="10.663681685697791"/>
    <n v="4.9632794736362351"/>
    <n v="11.4"/>
    <n v="5.0999999999999996"/>
    <n v="0"/>
    <n v="3.5999999999999996"/>
  </r>
  <r>
    <x v="308"/>
    <n v="5.3000000000000007"/>
    <m/>
    <m/>
    <n v="11.2"/>
    <n v="10.4689134299445"/>
    <n v="12.840945911545067"/>
    <n v="10.663681685697792"/>
    <n v="11.2"/>
    <n v="5.3000000000000007"/>
    <n v="0"/>
    <n v="3.8000000000000007"/>
  </r>
  <r>
    <x v="309"/>
    <n v="5.9"/>
    <m/>
    <m/>
    <n v="10.6"/>
    <n v="10.292052299770241"/>
    <n v="10.468913429944495"/>
    <n v="12.840945911545067"/>
    <n v="10.6"/>
    <n v="5.9"/>
    <n v="0"/>
    <n v="4.4000000000000004"/>
  </r>
  <r>
    <x v="310"/>
    <n v="7.4"/>
    <m/>
    <m/>
    <n v="9.1"/>
    <n v="8.2758216117907981"/>
    <n v="10.292052299770241"/>
    <n v="10.468913429944488"/>
    <n v="9.1"/>
    <n v="7.4"/>
    <n v="0"/>
    <n v="5.9"/>
  </r>
  <r>
    <x v="311"/>
    <n v="7.9"/>
    <m/>
    <m/>
    <n v="8.6"/>
    <n v="8.4800804774762266"/>
    <n v="8.2758216117907981"/>
    <n v="10.292052299770242"/>
    <n v="8.6"/>
    <n v="7.9"/>
    <n v="0"/>
    <n v="6.4"/>
  </r>
  <r>
    <x v="312"/>
    <n v="8.8000000000000007"/>
    <m/>
    <m/>
    <n v="7.6999999999999993"/>
    <n v="7.213989492630084"/>
    <n v="8.4800804774762302"/>
    <n v="8.2758216117907981"/>
    <n v="7.6999999999999993"/>
    <n v="8.8000000000000007"/>
    <n v="0"/>
    <n v="7.3000000000000007"/>
  </r>
  <r>
    <x v="313"/>
    <n v="10.3"/>
    <m/>
    <m/>
    <n v="6.1999999999999993"/>
    <n v="5.3129918407722521"/>
    <n v="7.213989492630084"/>
    <n v="8.4800804774762284"/>
    <n v="6.1999999999999993"/>
    <n v="10.3"/>
    <n v="0"/>
    <n v="8.8000000000000007"/>
  </r>
  <r>
    <x v="314"/>
    <n v="11.1"/>
    <m/>
    <m/>
    <n v="5.4"/>
    <n v="5.1411724975088609"/>
    <n v="5.3129918407722521"/>
    <n v="7.213989492630084"/>
    <n v="5.4"/>
    <n v="11.1"/>
    <n v="0"/>
    <n v="9.6"/>
  </r>
  <r>
    <x v="315"/>
    <n v="11.8"/>
    <m/>
    <m/>
    <n v="4.6999999999999993"/>
    <n v="4.3772484444501938"/>
    <n v="5.1411724975088591"/>
    <n v="5.3129918407722521"/>
    <n v="4.6999999999999993"/>
    <n v="11.8"/>
    <n v="0"/>
    <n v="10.3"/>
  </r>
  <r>
    <x v="316"/>
    <n v="11.4"/>
    <m/>
    <m/>
    <n v="5.0999999999999996"/>
    <n v="5.4545136948567601"/>
    <n v="4.3772484444501938"/>
    <n v="5.1411724975088564"/>
    <n v="5.0999999999999996"/>
    <n v="11.4"/>
    <n v="0"/>
    <n v="9.9"/>
  </r>
  <r>
    <x v="317"/>
    <n v="11.5"/>
    <m/>
    <m/>
    <n v="5"/>
    <n v="4.8765350784965875"/>
    <n v="5.454513694856761"/>
    <n v="4.377248444450192"/>
    <n v="5"/>
    <n v="11.5"/>
    <n v="0"/>
    <n v="10"/>
  </r>
  <r>
    <x v="318"/>
    <n v="10.8"/>
    <m/>
    <m/>
    <n v="5.6999999999999993"/>
    <n v="6.1526468449422449"/>
    <n v="4.8765350784965884"/>
    <n v="5.4545136948567619"/>
    <n v="5.6999999999999993"/>
    <n v="10.8"/>
    <n v="0"/>
    <n v="9.3000000000000007"/>
  </r>
  <r>
    <x v="319"/>
    <n v="11.1"/>
    <m/>
    <m/>
    <n v="5.4"/>
    <n v="5.1109207311127802"/>
    <n v="6.1526468449422449"/>
    <n v="4.8765350784965884"/>
    <n v="5.4"/>
    <n v="11.1"/>
    <n v="0"/>
    <n v="9.6"/>
  </r>
  <r>
    <x v="320"/>
    <n v="12.2"/>
    <m/>
    <m/>
    <n v="4.3000000000000007"/>
    <n v="3.5857651602865701"/>
    <n v="5.1109207311127802"/>
    <n v="6.1526468449422467"/>
    <n v="4.3000000000000007"/>
    <n v="12.2"/>
    <n v="0"/>
    <n v="10.7"/>
  </r>
  <r>
    <x v="321"/>
    <n v="12.6"/>
    <m/>
    <m/>
    <n v="3.9000000000000004"/>
    <n v="3.8552972980045852"/>
    <n v="3.585765160286571"/>
    <n v="5.1109207311127802"/>
    <n v="3.9000000000000004"/>
    <n v="12.6"/>
    <n v="0"/>
    <n v="11.1"/>
  </r>
  <r>
    <x v="322"/>
    <n v="12.3"/>
    <m/>
    <m/>
    <n v="4.1999999999999993"/>
    <n v="4.4747238242832772"/>
    <n v="3.855297298004587"/>
    <n v="3.5857651602865714"/>
    <n v="4.1999999999999993"/>
    <n v="12.3"/>
    <n v="0"/>
    <n v="10.8"/>
  </r>
  <r>
    <x v="323"/>
    <n v="11.7"/>
    <m/>
    <m/>
    <n v="4.8000000000000007"/>
    <n v="5.1200885381909318"/>
    <n v="4.4747238242832772"/>
    <n v="3.8552972980045874"/>
    <n v="4.8000000000000007"/>
    <n v="11.7"/>
    <n v="0"/>
    <n v="10.199999999999999"/>
  </r>
  <r>
    <x v="324"/>
    <n v="12.6"/>
    <m/>
    <m/>
    <n v="3.9000000000000004"/>
    <n v="3.1941684268573218"/>
    <n v="5.1200885381909327"/>
    <n v="4.4747238242832772"/>
    <n v="3.9000000000000004"/>
    <n v="12.6"/>
    <n v="0"/>
    <n v="11.1"/>
  </r>
  <r>
    <x v="325"/>
    <n v="14.1"/>
    <m/>
    <m/>
    <n v="2.4000000000000004"/>
    <n v="1.5495676968728509"/>
    <n v="3.1941684268573218"/>
    <n v="5.1200885381909345"/>
    <n v="2.4000000000000004"/>
    <n v="14.1"/>
    <n v="0"/>
    <n v="12.6"/>
  </r>
  <r>
    <x v="326"/>
    <n v="14.5"/>
    <m/>
    <m/>
    <n v="2"/>
    <n v="2.0261880804206878"/>
    <n v="1.5495676968728505"/>
    <n v="3.1941684268573223"/>
    <n v="2"/>
    <n v="14.5"/>
    <n v="0"/>
    <n v="13"/>
  </r>
  <r>
    <x v="327"/>
    <n v="11.2"/>
    <m/>
    <m/>
    <n v="5.3000000000000007"/>
    <n v="7.5619780103108498"/>
    <n v="2.0261880804206864"/>
    <n v="1.5495676968728511"/>
    <n v="5.3000000000000007"/>
    <n v="11.2"/>
    <n v="0"/>
    <n v="9.6999999999999993"/>
  </r>
  <r>
    <x v="328"/>
    <n v="10"/>
    <m/>
    <m/>
    <n v="6.5"/>
    <n v="6.7146463147744608"/>
    <n v="7.5619780103108516"/>
    <n v="2.0261880804206855"/>
    <n v="6.5"/>
    <n v="10"/>
    <n v="0"/>
    <n v="8.5"/>
  </r>
  <r>
    <x v="329"/>
    <n v="9.3000000000000007"/>
    <m/>
    <m/>
    <n v="7.1999999999999993"/>
    <n v="7.3823471742276272"/>
    <n v="6.7146463147744608"/>
    <n v="7.5619780103108525"/>
    <n v="7.1999999999999993"/>
    <n v="9.3000000000000007"/>
    <n v="0"/>
    <n v="7.8000000000000007"/>
  </r>
  <r>
    <x v="330"/>
    <n v="8.4"/>
    <m/>
    <m/>
    <n v="8.1"/>
    <n v="8.6897186937571096"/>
    <n v="7.3823471742276254"/>
    <n v="6.7146463147744617"/>
    <n v="8.1"/>
    <n v="8.4"/>
    <n v="0"/>
    <n v="6.9"/>
  </r>
  <r>
    <x v="331"/>
    <n v="6.8000000000000007"/>
    <m/>
    <m/>
    <n v="9.6999999999999993"/>
    <n v="10.591416124083507"/>
    <n v="8.6897186937571114"/>
    <n v="7.3823471742276237"/>
    <n v="9.6999999999999993"/>
    <n v="6.8000000000000007"/>
    <n v="0"/>
    <n v="5.3000000000000007"/>
  </r>
  <r>
    <x v="332"/>
    <n v="6.4"/>
    <m/>
    <m/>
    <n v="10.1"/>
    <n v="10.089338822332062"/>
    <n v="10.591416124083505"/>
    <n v="8.6897186937571114"/>
    <n v="10.1"/>
    <n v="6.4"/>
    <n v="0"/>
    <n v="4.9000000000000004"/>
  </r>
  <r>
    <x v="333"/>
    <n v="6.9"/>
    <m/>
    <m/>
    <n v="9.6"/>
    <n v="9.1900945681533841"/>
    <n v="10.089338822332062"/>
    <n v="10.591416124083505"/>
    <n v="9.6"/>
    <n v="6.9"/>
    <n v="0"/>
    <n v="5.4"/>
  </r>
  <r>
    <x v="334"/>
    <n v="9.3000000000000007"/>
    <m/>
    <m/>
    <n v="7.1999999999999993"/>
    <n v="5.7233962455346301"/>
    <n v="9.1900945681533841"/>
    <n v="10.089338822332058"/>
    <n v="7.1999999999999993"/>
    <n v="9.3000000000000007"/>
    <n v="0"/>
    <n v="7.8000000000000007"/>
  </r>
  <r>
    <x v="335"/>
    <n v="12.2"/>
    <n v="296.99999999999994"/>
    <n v="297"/>
    <n v="4.3000000000000007"/>
    <n v="2.7732861158737894"/>
    <n v="5.7233962455346301"/>
    <n v="9.1900945681533805"/>
    <n v="4.3000000000000007"/>
    <n v="12.2"/>
    <n v="0"/>
    <n v="10.7"/>
  </r>
  <r>
    <x v="336"/>
    <n v="14"/>
    <m/>
    <m/>
    <n v="2.5"/>
    <n v="1.8261242344740003"/>
    <n v="2.7732861158737894"/>
    <n v="5.7233962455346292"/>
    <n v="2.5"/>
    <n v="14"/>
    <n v="0"/>
    <n v="12.5"/>
  </r>
  <r>
    <x v="337"/>
    <n v="13.9"/>
    <m/>
    <m/>
    <n v="2.5999999999999996"/>
    <n v="2.9580568634507012"/>
    <n v="1.8261242344740003"/>
    <n v="2.7732861158737898"/>
    <n v="2.5999999999999996"/>
    <n v="13.9"/>
    <n v="0"/>
    <n v="12.4"/>
  </r>
  <r>
    <x v="338"/>
    <n v="14.4"/>
    <m/>
    <m/>
    <n v="2.0999999999999996"/>
    <n v="1.7166175291956491"/>
    <n v="2.9580568634507007"/>
    <n v="1.8261242344740003"/>
    <n v="2.0999999999999996"/>
    <n v="14.4"/>
    <n v="0"/>
    <n v="12.9"/>
  </r>
  <r>
    <x v="339"/>
    <n v="14.2"/>
    <m/>
    <m/>
    <n v="2.3000000000000007"/>
    <n v="2.4820150914937265"/>
    <n v="1.7166175291956496"/>
    <n v="2.9580568634507007"/>
    <n v="2.3000000000000007"/>
    <n v="14.2"/>
    <n v="0"/>
    <n v="12.7"/>
  </r>
  <r>
    <x v="340"/>
    <n v="15.4"/>
    <m/>
    <m/>
    <n v="1.0999999999999996"/>
    <n v="0.30622286605386129"/>
    <n v="2.4820150914937265"/>
    <n v="1.7166175291956498"/>
    <n v="1.0999999999999996"/>
    <n v="15.4"/>
    <n v="0"/>
    <n v="13.9"/>
  </r>
  <r>
    <x v="341"/>
    <n v="13.3"/>
    <m/>
    <m/>
    <n v="3.1999999999999993"/>
    <n v="4.7665527183907805"/>
    <n v="0.30622286605386129"/>
    <n v="2.4820150914937265"/>
    <n v="3.1999999999999993"/>
    <n v="13.3"/>
    <n v="0"/>
    <n v="11.8"/>
  </r>
  <r>
    <x v="342"/>
    <n v="9.8000000000000007"/>
    <m/>
    <m/>
    <n v="6.6999999999999993"/>
    <n v="8.7323531631289661"/>
    <n v="4.7665527183907797"/>
    <n v="0.3062228660538624"/>
    <n v="6.6999999999999993"/>
    <n v="9.8000000000000007"/>
    <n v="0"/>
    <n v="8.3000000000000007"/>
  </r>
  <r>
    <x v="343"/>
    <n v="8"/>
    <m/>
    <m/>
    <n v="8.5"/>
    <n v="9.0060646320370541"/>
    <n v="8.7323531631289661"/>
    <n v="4.7665527183907797"/>
    <n v="8.5"/>
    <n v="8"/>
    <n v="0"/>
    <n v="6.5"/>
  </r>
  <r>
    <x v="344"/>
    <n v="9.1"/>
    <m/>
    <m/>
    <n v="7.4"/>
    <n v="6.3749088234599798"/>
    <n v="9.0060646320370541"/>
    <n v="8.7323531631289644"/>
    <n v="7.4"/>
    <n v="9.1"/>
    <n v="0"/>
    <n v="7.6"/>
  </r>
  <r>
    <x v="345"/>
    <n v="11"/>
    <m/>
    <m/>
    <n v="5.5"/>
    <n v="4.4782014829305012"/>
    <n v="6.3749088234599807"/>
    <n v="9.0060646320370541"/>
    <n v="5.5"/>
    <n v="11"/>
    <n v="0"/>
    <n v="9.5"/>
  </r>
  <r>
    <x v="346"/>
    <n v="11.3"/>
    <m/>
    <m/>
    <n v="5.1999999999999993"/>
    <n v="5.3650811212914187"/>
    <n v="4.4782014829304995"/>
    <n v="6.3749088234599816"/>
    <n v="5.1999999999999993"/>
    <n v="11.3"/>
    <n v="0"/>
    <n v="9.8000000000000007"/>
  </r>
  <r>
    <x v="347"/>
    <n v="12"/>
    <m/>
    <m/>
    <n v="4.5"/>
    <n v="4.0710925255325403"/>
    <n v="5.3650811212914196"/>
    <n v="4.4782014829304995"/>
    <n v="4.5"/>
    <n v="12"/>
    <n v="0"/>
    <n v="10.5"/>
  </r>
  <r>
    <x v="348"/>
    <n v="11.5"/>
    <m/>
    <m/>
    <n v="5"/>
    <n v="5.4036068836851605"/>
    <n v="4.0710925255325394"/>
    <n v="5.3650811212914169"/>
    <n v="5"/>
    <n v="11.5"/>
    <n v="0"/>
    <n v="10"/>
  </r>
  <r>
    <x v="349"/>
    <n v="10.7"/>
    <m/>
    <m/>
    <n v="5.8000000000000007"/>
    <n v="6.2863478039019984"/>
    <n v="5.4036068836851605"/>
    <n v="4.0710925255325376"/>
    <n v="5.8000000000000007"/>
    <n v="10.7"/>
    <n v="0"/>
    <n v="9.1999999999999993"/>
  </r>
  <r>
    <x v="350"/>
    <n v="9.6"/>
    <m/>
    <m/>
    <n v="6.9"/>
    <n v="7.4562249507681422"/>
    <n v="6.2863478039019967"/>
    <n v="5.4036068836851614"/>
    <n v="6.9"/>
    <n v="9.6"/>
    <n v="0"/>
    <n v="8.1"/>
  </r>
  <r>
    <x v="351"/>
    <n v="9"/>
    <m/>
    <m/>
    <n v="7.5"/>
    <n v="7.7241628906322637"/>
    <n v="7.4562249507681422"/>
    <n v="6.2863478039019949"/>
    <n v="7.5"/>
    <n v="9"/>
    <n v="0"/>
    <n v="7.5"/>
  </r>
  <r>
    <x v="352"/>
    <n v="6.5"/>
    <m/>
    <m/>
    <n v="10"/>
    <n v="11.561881062889178"/>
    <n v="7.7241628906322646"/>
    <n v="7.4562249507681422"/>
    <n v="10"/>
    <n v="6.5"/>
    <n v="0"/>
    <n v="5"/>
  </r>
  <r>
    <x v="353"/>
    <n v="7.5"/>
    <m/>
    <m/>
    <n v="9"/>
    <n v="7.9316989867833678"/>
    <n v="11.561881062889178"/>
    <n v="7.7241628906322646"/>
    <n v="9"/>
    <n v="7.5"/>
    <n v="0"/>
    <n v="6"/>
  </r>
  <r>
    <x v="354"/>
    <n v="5.6"/>
    <m/>
    <m/>
    <n v="10.9"/>
    <n v="12.273836996126789"/>
    <n v="7.9316989867833643"/>
    <n v="11.561881062889178"/>
    <n v="10.9"/>
    <n v="5.6"/>
    <n v="0"/>
    <n v="4.0999999999999996"/>
  </r>
  <r>
    <x v="355"/>
    <n v="5.5"/>
    <m/>
    <m/>
    <n v="11"/>
    <n v="10.874465004139378"/>
    <n v="12.273836996126791"/>
    <n v="7.9316989867833643"/>
    <n v="11"/>
    <n v="5.5"/>
    <n v="0"/>
    <n v="4"/>
  </r>
  <r>
    <x v="356"/>
    <n v="7.5"/>
    <m/>
    <m/>
    <n v="9"/>
    <n v="7.5171279985758455"/>
    <n v="10.874465004139378"/>
    <n v="12.273836996126795"/>
    <n v="9"/>
    <n v="7.5"/>
    <n v="0"/>
    <n v="6"/>
  </r>
  <r>
    <x v="357"/>
    <n v="8.5"/>
    <m/>
    <m/>
    <n v="8"/>
    <n v="7.7623585000221809"/>
    <n v="7.5171279985758472"/>
    <n v="10.874465004139378"/>
    <n v="8"/>
    <n v="8.5"/>
    <n v="0"/>
    <n v="7"/>
  </r>
  <r>
    <x v="358"/>
    <n v="8.9"/>
    <m/>
    <m/>
    <n v="7.6"/>
    <n v="7.5326327502262682"/>
    <n v="7.7623585000221809"/>
    <n v="7.5171279985758499"/>
    <n v="7.6"/>
    <n v="8.9"/>
    <n v="0"/>
    <n v="7.4"/>
  </r>
  <r>
    <x v="359"/>
    <n v="8.3000000000000007"/>
    <m/>
    <m/>
    <n v="8.1999999999999993"/>
    <n v="8.6066238748831694"/>
    <n v="7.5326327502262664"/>
    <n v="7.7623585000221818"/>
    <n v="8.1999999999999993"/>
    <n v="8.3000000000000007"/>
    <n v="0"/>
    <n v="6.8000000000000007"/>
  </r>
  <r>
    <x v="360"/>
    <n v="9.4"/>
    <m/>
    <m/>
    <n v="7.1"/>
    <n v="6.2745826041873709"/>
    <n v="8.6066238748831694"/>
    <n v="7.5326327502262647"/>
    <n v="7.1"/>
    <n v="9.4"/>
    <n v="0"/>
    <n v="7.9"/>
  </r>
  <r>
    <x v="361"/>
    <n v="11.3"/>
    <m/>
    <m/>
    <n v="5.1999999999999993"/>
    <n v="4.0949380520924521"/>
    <n v="6.2745826041873709"/>
    <n v="8.6066238748831694"/>
    <n v="5.1999999999999993"/>
    <n v="11.3"/>
    <n v="0"/>
    <n v="9.8000000000000007"/>
  </r>
  <r>
    <x v="362"/>
    <n v="10.9"/>
    <m/>
    <m/>
    <n v="5.6"/>
    <n v="6.2401005399225458"/>
    <n v="4.0949380520924512"/>
    <n v="6.2745826041873709"/>
    <n v="5.6"/>
    <n v="10.9"/>
    <n v="0"/>
    <n v="9.4"/>
  </r>
  <r>
    <x v="363"/>
    <n v="12.2"/>
    <m/>
    <m/>
    <n v="4.3000000000000007"/>
    <n v="3.3641267213566537"/>
    <n v="6.2401005399225449"/>
    <n v="4.0949380520924512"/>
    <n v="4.3000000000000007"/>
    <n v="12.2"/>
    <n v="0"/>
    <n v="10.7"/>
  </r>
  <r>
    <x v="364"/>
    <n v="13.5"/>
    <m/>
    <m/>
    <n v="3"/>
    <n v="2.2779198826679159"/>
    <n v="3.3641267213566537"/>
    <n v="6.240100539922544"/>
    <n v="3"/>
    <n v="13.5"/>
    <n v="0"/>
    <n v="12"/>
  </r>
  <r>
    <x v="365"/>
    <n v="12.4"/>
    <m/>
    <m/>
    <n v="4.0999999999999996"/>
    <n v="5.1336856051065993"/>
    <n v="2.2779198826679155"/>
    <n v="3.3641267213566537"/>
    <n v="4.0999999999999996"/>
    <n v="12.4"/>
    <n v="0"/>
    <n v="10.9"/>
  </r>
  <r>
    <x v="366"/>
    <n v="12.6"/>
    <n v="327.79999999999995"/>
    <n v="328"/>
    <n v="3.9000000000000004"/>
    <n v="3.5535038836687156"/>
    <n v="5.1336856051065984"/>
    <n v="2.2779198826679159"/>
    <n v="3.9000000000000004"/>
    <n v="12.6"/>
    <n v="0"/>
    <n v="11.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67">
  <r>
    <x v="0"/>
    <n v="11.7"/>
    <m/>
    <m/>
    <n v="4.8000000000000007"/>
    <n v="4.8000000000000007"/>
    <m/>
    <m/>
    <m/>
    <m/>
    <m/>
    <m/>
  </r>
  <r>
    <x v="1"/>
    <n v="9.1999999999999993"/>
    <m/>
    <m/>
    <n v="7.3000000000000007"/>
    <n v="7.3000000000000007"/>
    <n v="4.8000000000000007"/>
    <m/>
    <m/>
    <m/>
    <m/>
    <m/>
  </r>
  <r>
    <x v="2"/>
    <n v="8.6"/>
    <m/>
    <m/>
    <n v="7.9"/>
    <n v="8.7166666666666686"/>
    <n v="7.2999999999999972"/>
    <n v="4.8"/>
    <n v="7.9"/>
    <n v="8.6"/>
    <n v="0"/>
    <n v="7.1"/>
  </r>
  <r>
    <x v="3"/>
    <n v="10.4"/>
    <m/>
    <m/>
    <n v="6.1"/>
    <n v="4.591666666666665"/>
    <n v="8.7166666666666703"/>
    <n v="7.2999999999999954"/>
    <n v="6.1"/>
    <n v="10.4"/>
    <n v="0"/>
    <n v="8.9"/>
  </r>
  <r>
    <x v="4"/>
    <n v="11.4"/>
    <m/>
    <m/>
    <n v="5.0999999999999996"/>
    <n v="4.7513888888888891"/>
    <n v="4.5916666666666641"/>
    <n v="8.7166666666666668"/>
    <n v="5.0999999999999996"/>
    <n v="11.4"/>
    <n v="0"/>
    <n v="9.9"/>
  </r>
  <r>
    <x v="5"/>
    <n v="11"/>
    <m/>
    <m/>
    <n v="5.5"/>
    <n v="6.0256944444444445"/>
    <n v="4.75138888888889"/>
    <n v="4.591666666666665"/>
    <n v="5.5"/>
    <n v="11"/>
    <n v="0"/>
    <n v="9.5"/>
  </r>
  <r>
    <x v="6"/>
    <n v="10.4"/>
    <m/>
    <m/>
    <n v="6.1"/>
    <n v="6.3619212962962957"/>
    <n v="6.0256944444444445"/>
    <n v="4.75138888888889"/>
    <n v="6.1"/>
    <n v="10.4"/>
    <n v="0"/>
    <n v="8.9"/>
  </r>
  <r>
    <x v="7"/>
    <n v="9.6999999999999993"/>
    <m/>
    <m/>
    <n v="6.8000000000000007"/>
    <n v="7.1480902777777784"/>
    <n v="6.3619212962962983"/>
    <n v="6.0256944444444445"/>
    <n v="6.8000000000000007"/>
    <n v="9.6999999999999993"/>
    <n v="0"/>
    <n v="8.1999999999999993"/>
  </r>
  <r>
    <x v="8"/>
    <n v="7.5"/>
    <m/>
    <m/>
    <n v="9"/>
    <n v="10.365634645061728"/>
    <n v="7.1480902777777784"/>
    <n v="6.3619212962963001"/>
    <n v="9"/>
    <n v="7.5"/>
    <n v="0"/>
    <n v="6"/>
  </r>
  <r>
    <x v="9"/>
    <n v="7.6"/>
    <m/>
    <m/>
    <n v="8.9"/>
    <n v="8.459167631172841"/>
    <n v="10.365634645061727"/>
    <n v="7.1480902777777811"/>
    <n v="8.9000000000000021"/>
    <n v="7.5999999999999979"/>
    <n v="0"/>
    <n v="6.0999999999999979"/>
  </r>
  <r>
    <x v="10"/>
    <n v="8.3000000000000007"/>
    <m/>
    <m/>
    <n v="8.1999999999999993"/>
    <n v="7.7094770769032905"/>
    <n v="8.459167631172841"/>
    <n v="10.365634645061727"/>
    <n v="8.1999999999999993"/>
    <n v="8.3000000000000007"/>
    <n v="0"/>
    <n v="6.8000000000000007"/>
  </r>
  <r>
    <x v="11"/>
    <n v="6.9"/>
    <m/>
    <m/>
    <n v="9.6"/>
    <n v="10.735400189686215"/>
    <n v="7.7094770769032879"/>
    <n v="8.4591676311728392"/>
    <n v="9.6"/>
    <n v="6.9"/>
    <n v="0"/>
    <n v="5.4"/>
  </r>
  <r>
    <x v="12"/>
    <n v="6.8"/>
    <m/>
    <m/>
    <n v="9.6999999999999993"/>
    <n v="9.5140537256730084"/>
    <n v="10.735400189686217"/>
    <n v="7.7094770769032905"/>
    <n v="9.6999999999999993"/>
    <n v="6.8000000000000007"/>
    <n v="0"/>
    <n v="5.3000000000000007"/>
  </r>
  <r>
    <x v="13"/>
    <n v="8.1999999999999993"/>
    <m/>
    <m/>
    <n v="8.3000000000000007"/>
    <n v="7.287073105549128"/>
    <n v="9.5140537256730084"/>
    <n v="10.735400189686217"/>
    <n v="8.3000000000000007"/>
    <n v="8.1999999999999993"/>
    <n v="0"/>
    <n v="6.6999999999999993"/>
  </r>
  <r>
    <x v="14"/>
    <n v="11.3"/>
    <m/>
    <m/>
    <n v="5.1999999999999993"/>
    <n v="3.4374544929466007"/>
    <n v="7.287073105549128"/>
    <n v="9.5140537256730084"/>
    <n v="5.1999999999999993"/>
    <n v="11.3"/>
    <n v="0"/>
    <n v="9.8000000000000007"/>
  </r>
  <r>
    <x v="15"/>
    <n v="13.7"/>
    <m/>
    <m/>
    <n v="2.8000000000000007"/>
    <n v="1.7334272359351797"/>
    <n v="3.4374544929466007"/>
    <n v="7.2870731055491289"/>
    <n v="2.8000000000000007"/>
    <n v="13.7"/>
    <n v="0"/>
    <n v="12.2"/>
  </r>
  <r>
    <x v="16"/>
    <n v="15"/>
    <m/>
    <m/>
    <n v="1.5"/>
    <n v="1.0603772998746435"/>
    <n v="1.7334272359351797"/>
    <n v="3.4374544929466011"/>
    <n v="1.5"/>
    <n v="15"/>
    <n v="0"/>
    <n v="13.5"/>
  </r>
  <r>
    <x v="17"/>
    <n v="14.5"/>
    <m/>
    <m/>
    <n v="2"/>
    <n v="2.5142401440734816"/>
    <n v="1.0603772998746439"/>
    <n v="1.7334272359351792"/>
    <n v="2"/>
    <n v="14.5"/>
    <n v="0"/>
    <n v="13"/>
  </r>
  <r>
    <x v="18"/>
    <n v="12.4"/>
    <m/>
    <m/>
    <n v="4.0999999999999996"/>
    <n v="5.3994837113174849"/>
    <n v="2.5142401440734816"/>
    <n v="1.0603772998746441"/>
    <n v="4.0999999999999996"/>
    <n v="12.4"/>
    <n v="0"/>
    <n v="10.9"/>
  </r>
  <r>
    <x v="19"/>
    <n v="12"/>
    <m/>
    <m/>
    <n v="4.5"/>
    <n v="4.3812181203290104"/>
    <n v="5.3994837113174849"/>
    <n v="2.514240144073483"/>
    <n v="4.5"/>
    <n v="12"/>
    <n v="0"/>
    <n v="10.5"/>
  </r>
  <r>
    <x v="20"/>
    <n v="11.8"/>
    <m/>
    <m/>
    <n v="4.6999999999999993"/>
    <n v="4.7428103212825796"/>
    <n v="4.3812181203290104"/>
    <n v="5.3994837113174849"/>
    <n v="4.6999999999999993"/>
    <n v="11.8"/>
    <n v="0"/>
    <n v="10.3"/>
  </r>
  <r>
    <x v="21"/>
    <n v="8.9"/>
    <m/>
    <m/>
    <n v="7.6"/>
    <n v="9.5650584859705408"/>
    <n v="4.7428103212825814"/>
    <n v="4.3812181203290086"/>
    <n v="7.6"/>
    <n v="8.9"/>
    <n v="0"/>
    <n v="7.4"/>
  </r>
  <r>
    <x v="22"/>
    <n v="9.6"/>
    <m/>
    <m/>
    <n v="6.9"/>
    <n v="5.9270023701343009"/>
    <n v="9.565058485970539"/>
    <n v="4.7428103212825823"/>
    <n v="6.9"/>
    <n v="9.6"/>
    <n v="0"/>
    <n v="8.1"/>
  </r>
  <r>
    <x v="23"/>
    <n v="12.3"/>
    <m/>
    <m/>
    <n v="4.1999999999999993"/>
    <n v="2.442322400604426"/>
    <n v="5.9270023701343"/>
    <n v="9.565058485970539"/>
    <n v="4.1999999999999993"/>
    <n v="12.3"/>
    <n v="0"/>
    <n v="10.8"/>
  </r>
  <r>
    <x v="24"/>
    <n v="13.5"/>
    <m/>
    <m/>
    <n v="3"/>
    <n v="2.7910050713420707"/>
    <n v="2.442322400604426"/>
    <n v="5.9270023701342982"/>
    <n v="3"/>
    <n v="13.5"/>
    <n v="0"/>
    <n v="12"/>
  </r>
  <r>
    <x v="25"/>
    <n v="15.1"/>
    <m/>
    <m/>
    <n v="1.4000000000000004"/>
    <n v="0.53077706422822768"/>
    <n v="2.7910050713420707"/>
    <n v="2.4423224006044264"/>
    <n v="1.4000000000000004"/>
    <n v="15.1"/>
    <n v="0"/>
    <n v="13.6"/>
  </r>
  <r>
    <x v="26"/>
    <n v="16.5"/>
    <m/>
    <m/>
    <n v="0"/>
    <n v="-0.73055604400445895"/>
    <n v="0.53077706422822768"/>
    <n v="2.7910050713420707"/>
    <n v="0"/>
    <n v="16.5"/>
    <n v="0"/>
    <n v="15"/>
  </r>
  <r>
    <x v="27"/>
    <n v="17.899999999999999"/>
    <m/>
    <m/>
    <n v="-1.3999999999999986"/>
    <n v="-2.0565181553691394"/>
    <n v="-0.7305560440044595"/>
    <n v="0.53077706422822779"/>
    <n v="-1.3999999999999986"/>
    <n v="17.899999999999999"/>
    <n v="0"/>
    <n v="16.399999999999999"/>
  </r>
  <r>
    <x v="28"/>
    <n v="17.8"/>
    <m/>
    <m/>
    <n v="-1.3000000000000007"/>
    <n v="-1.0166482483146886"/>
    <n v="-2.056518155369139"/>
    <n v="-0.73055604400445895"/>
    <n v="-1.3000000000000007"/>
    <n v="17.8"/>
    <n v="0"/>
    <n v="16.3"/>
  </r>
  <r>
    <x v="29"/>
    <n v="16.2"/>
    <m/>
    <m/>
    <n v="0.30000000000000071"/>
    <n v="1.3510771500522021"/>
    <n v="-1.0166482483146888"/>
    <n v="-2.056518155369139"/>
    <n v="0.30000000000000071"/>
    <n v="16.2"/>
    <n v="0"/>
    <n v="14.7"/>
  </r>
  <r>
    <x v="30"/>
    <n v="15.2"/>
    <m/>
    <m/>
    <n v="1.3000000000000007"/>
    <n v="1.6605694663596815"/>
    <n v="1.3510771500522023"/>
    <n v="-1.0166482483146888"/>
    <n v="1.3000000000000007"/>
    <n v="15.2"/>
    <n v="0"/>
    <n v="13.7"/>
  </r>
  <r>
    <x v="31"/>
    <n v="13.4"/>
    <m/>
    <m/>
    <n v="3.0999999999999996"/>
    <n v="4.1112024084781247"/>
    <n v="1.6605694663596826"/>
    <n v="1.3510771500522023"/>
    <n v="3.0999999999999996"/>
    <n v="13.4"/>
    <n v="0"/>
    <n v="11.9"/>
  </r>
  <r>
    <x v="32"/>
    <n v="11.6"/>
    <n v="365.5"/>
    <n v="366"/>
    <n v="4.9000000000000004"/>
    <n v="5.8343038847009909"/>
    <n v="4.1112024084781256"/>
    <n v="1.6605694663596826"/>
    <n v="4.9000000000000004"/>
    <n v="11.6"/>
    <n v="0"/>
    <n v="10.1"/>
  </r>
  <r>
    <x v="33"/>
    <n v="11.4"/>
    <m/>
    <m/>
    <n v="5.0999999999999996"/>
    <n v="4.897647656236483"/>
    <n v="5.8343038847009918"/>
    <n v="4.1112024084781247"/>
    <n v="5.0999999999999996"/>
    <n v="11.4"/>
    <n v="0"/>
    <n v="9.9"/>
  </r>
  <r>
    <x v="34"/>
    <n v="11.2"/>
    <m/>
    <m/>
    <n v="5.3000000000000007"/>
    <n v="5.4121255244315947"/>
    <n v="4.897647656236483"/>
    <n v="5.8343038847009909"/>
    <n v="5.3000000000000007"/>
    <n v="11.2"/>
    <n v="0"/>
    <n v="9.6999999999999993"/>
  </r>
  <r>
    <x v="35"/>
    <n v="10.6"/>
    <m/>
    <m/>
    <n v="5.9"/>
    <n v="6.3109959617447897"/>
    <n v="5.4121255244315938"/>
    <n v="4.897647656236483"/>
    <n v="5.9"/>
    <n v="10.6"/>
    <n v="0"/>
    <n v="9.1"/>
  </r>
  <r>
    <x v="36"/>
    <n v="11.4"/>
    <m/>
    <m/>
    <n v="5.0999999999999996"/>
    <n v="4.4424810983890053"/>
    <n v="6.3109959617447897"/>
    <n v="5.4121255244315947"/>
    <n v="5.0999999999999996"/>
    <n v="11.4"/>
    <n v="0"/>
    <n v="9.9"/>
  </r>
  <r>
    <x v="37"/>
    <n v="13.3"/>
    <m/>
    <m/>
    <n v="3.1999999999999993"/>
    <n v="2.0602601238480314"/>
    <n v="4.4424810983890053"/>
    <n v="6.3109959617447897"/>
    <n v="3.1999999999999993"/>
    <n v="13.3"/>
    <n v="0"/>
    <n v="11.8"/>
  </r>
  <r>
    <x v="38"/>
    <n v="12.9"/>
    <m/>
    <m/>
    <n v="3.5999999999999996"/>
    <n v="4.2294564216778161"/>
    <n v="2.0602601238480318"/>
    <n v="4.4424810983890044"/>
    <n v="3.5999999999999996"/>
    <n v="12.9"/>
    <n v="0"/>
    <n v="11.4"/>
  </r>
  <r>
    <x v="39"/>
    <n v="14.6"/>
    <m/>
    <m/>
    <n v="1.9000000000000004"/>
    <n v="0.70856176851975394"/>
    <n v="4.2294564216778161"/>
    <n v="2.0602601238480323"/>
    <n v="1.9000000000000004"/>
    <n v="14.6"/>
    <n v="0"/>
    <n v="13.1"/>
  </r>
  <r>
    <x v="40"/>
    <n v="14.1"/>
    <m/>
    <m/>
    <n v="2.4000000000000004"/>
    <n v="2.9408097121271544"/>
    <n v="0.70856176851975361"/>
    <n v="4.2294564216778161"/>
    <n v="2.4000000000000004"/>
    <n v="14.1"/>
    <n v="0"/>
    <n v="12.6"/>
  </r>
  <r>
    <x v="41"/>
    <n v="11.6"/>
    <m/>
    <m/>
    <n v="4.9000000000000004"/>
    <n v="6.5781681825164648"/>
    <n v="2.9408097121271544"/>
    <n v="0.70856176851975206"/>
    <n v="4.9000000000000004"/>
    <n v="11.6"/>
    <n v="0"/>
    <n v="10.1"/>
  </r>
  <r>
    <x v="42"/>
    <n v="9.6999999999999993"/>
    <m/>
    <m/>
    <n v="6.8000000000000007"/>
    <n v="7.55411429005391"/>
    <n v="6.5781681825164648"/>
    <n v="2.9408097121271548"/>
    <n v="6.8000000000000007"/>
    <n v="9.6999999999999993"/>
    <n v="0"/>
    <n v="8.1999999999999993"/>
  </r>
  <r>
    <x v="43"/>
    <n v="8.6999999999999993"/>
    <m/>
    <m/>
    <n v="7.8000000000000007"/>
    <n v="8.1265814912203016"/>
    <n v="7.5541142900539118"/>
    <n v="6.578168182516464"/>
    <n v="7.8000000000000007"/>
    <n v="8.6999999999999993"/>
    <n v="0"/>
    <n v="7.1999999999999993"/>
  </r>
  <r>
    <x v="44"/>
    <n v="7.7"/>
    <m/>
    <m/>
    <n v="8.8000000000000007"/>
    <n v="9.344356872714199"/>
    <n v="8.1265814912202998"/>
    <n v="7.5541142900539127"/>
    <n v="8.8000000000000007"/>
    <n v="7.6999999999999993"/>
    <n v="0"/>
    <n v="6.1999999999999993"/>
  </r>
  <r>
    <x v="45"/>
    <n v="10.9"/>
    <m/>
    <m/>
    <n v="5.6"/>
    <n v="3.3067246484395163"/>
    <n v="9.344356872714199"/>
    <n v="8.1265814912203016"/>
    <n v="5.6"/>
    <n v="10.9"/>
    <n v="0"/>
    <n v="9.4"/>
  </r>
  <r>
    <x v="46"/>
    <n v="12.8"/>
    <m/>
    <m/>
    <n v="3.6999999999999993"/>
    <n v="2.9559115303278745"/>
    <n v="3.3067246484395159"/>
    <n v="9.344356872714199"/>
    <n v="3.6999999999999993"/>
    <n v="12.8"/>
    <n v="0"/>
    <n v="11.3"/>
  </r>
  <r>
    <x v="47"/>
    <n v="14.4"/>
    <m/>
    <m/>
    <n v="2.0999999999999996"/>
    <n v="1.4709234600961429"/>
    <n v="2.9559115303278745"/>
    <n v="3.306724648439515"/>
    <n v="2.0999999999999996"/>
    <n v="14.4"/>
    <n v="0"/>
    <n v="12.9"/>
  </r>
  <r>
    <x v="48"/>
    <n v="16"/>
    <m/>
    <m/>
    <n v="0.5"/>
    <n v="-0.39478031843605055"/>
    <n v="1.4709234600961432"/>
    <n v="2.955911530327874"/>
    <n v="0.5"/>
    <n v="16"/>
    <n v="0"/>
    <n v="14.5"/>
  </r>
  <r>
    <x v="49"/>
    <n v="16.5"/>
    <m/>
    <m/>
    <n v="0"/>
    <n v="-4.7763750797998605E-2"/>
    <n v="-0.39478031843605055"/>
    <n v="1.4709234600961432"/>
    <n v="0"/>
    <n v="16.5"/>
    <n v="0"/>
    <n v="15"/>
  </r>
  <r>
    <x v="50"/>
    <n v="15.6"/>
    <m/>
    <m/>
    <n v="0.90000000000000036"/>
    <n v="1.5896785951383416"/>
    <n v="-4.7763750797998286E-2"/>
    <n v="-0.39478031843605055"/>
    <n v="0.90000000000000036"/>
    <n v="15.6"/>
    <n v="0"/>
    <n v="14.1"/>
  </r>
  <r>
    <x v="51"/>
    <n v="14.5"/>
    <m/>
    <m/>
    <n v="2"/>
    <n v="2.5464546608971625"/>
    <n v="1.5896785951383414"/>
    <n v="-4.7763750797998328E-2"/>
    <n v="2"/>
    <n v="14.5"/>
    <n v="0"/>
    <n v="13"/>
  </r>
  <r>
    <x v="52"/>
    <n v="14.7"/>
    <m/>
    <m/>
    <n v="1.8000000000000007"/>
    <n v="1.461826237028363"/>
    <n v="2.5464546608971625"/>
    <n v="1.5896785951383419"/>
    <n v="1.8000000000000007"/>
    <n v="14.7"/>
    <n v="0"/>
    <n v="13.2"/>
  </r>
  <r>
    <x v="53"/>
    <n v="15.4"/>
    <m/>
    <m/>
    <n v="1.0999999999999996"/>
    <n v="0.67801110466962411"/>
    <n v="1.461826237028363"/>
    <n v="2.5464546608971625"/>
    <n v="1.0999999999999996"/>
    <n v="15.4"/>
    <n v="0"/>
    <n v="13.9"/>
  </r>
  <r>
    <x v="54"/>
    <n v="16.399999999999999"/>
    <m/>
    <m/>
    <n v="0.10000000000000142"/>
    <n v="-0.41597659183953689"/>
    <n v="0.67801110466962411"/>
    <n v="1.461826237028363"/>
    <n v="0.10000000000000142"/>
    <n v="16.399999999999999"/>
    <n v="0"/>
    <n v="14.899999999999999"/>
  </r>
  <r>
    <x v="55"/>
    <n v="17.399999999999999"/>
    <m/>
    <m/>
    <n v="-0.89999999999999858"/>
    <n v="-1.4050135548585001"/>
    <n v="-0.41597659183953661"/>
    <n v="0.67801110466962411"/>
    <n v="-0.89999999999999858"/>
    <n v="17.399999999999999"/>
    <n v="0"/>
    <n v="15.899999999999999"/>
  </r>
  <r>
    <x v="56"/>
    <n v="17.8"/>
    <m/>
    <m/>
    <n v="-1.3000000000000007"/>
    <n v="-1.3948304572641619"/>
    <n v="-1.4050135548585001"/>
    <n v="-0.41597659183953639"/>
    <n v="-1.3000000000000007"/>
    <n v="17.8"/>
    <n v="0"/>
    <n v="16.3"/>
  </r>
  <r>
    <x v="57"/>
    <n v="17.5"/>
    <m/>
    <m/>
    <n v="-1"/>
    <n v="-0.73508251222483589"/>
    <n v="-1.3948304572641619"/>
    <n v="-1.4050135548585001"/>
    <n v="-1"/>
    <n v="17.5"/>
    <n v="0"/>
    <n v="16"/>
  </r>
  <r>
    <x v="58"/>
    <n v="16.5"/>
    <m/>
    <m/>
    <n v="0"/>
    <n v="0.60001299898977833"/>
    <n v="-0.735082512224836"/>
    <n v="-1.3948304572641619"/>
    <n v="0"/>
    <n v="16.5"/>
    <n v="0"/>
    <n v="15"/>
  </r>
  <r>
    <x v="59"/>
    <n v="17.899999999999999"/>
    <m/>
    <m/>
    <n v="-1.3999999999999986"/>
    <n v="-2.5108260807907476"/>
    <n v="0.60001299898977845"/>
    <n v="-0.73508251222483612"/>
    <n v="-1.3999999999999986"/>
    <n v="17.899999999999999"/>
    <n v="0"/>
    <n v="16.399999999999999"/>
  </r>
  <r>
    <x v="60"/>
    <n v="19.7"/>
    <n v="391.19999999999993"/>
    <n v="391"/>
    <n v="-3.1999999999999993"/>
    <n v="-4.177922459436255"/>
    <n v="-2.5108260807907476"/>
    <n v="0.60001299898977845"/>
    <n v="-3.1999999999999993"/>
    <n v="19.7"/>
    <n v="0"/>
    <n v="18.2"/>
  </r>
  <r>
    <x v="61"/>
    <n v="19.8"/>
    <m/>
    <m/>
    <n v="-3.3000000000000007"/>
    <n v="-2.9925677568167486"/>
    <n v="-4.1779224594362558"/>
    <n v="-2.510826080790749"/>
    <n v="-3.3000000000000007"/>
    <n v="19.8"/>
    <n v="0"/>
    <n v="18.3"/>
  </r>
  <r>
    <x v="62"/>
    <n v="18.2"/>
    <m/>
    <m/>
    <n v="-1.6999999999999993"/>
    <n v="-0.64072904501891514"/>
    <n v="-2.9925677568167486"/>
    <n v="-4.1779224594362558"/>
    <n v="-1.6999999999999993"/>
    <n v="18.2"/>
    <n v="0"/>
    <n v="16.7"/>
  </r>
  <r>
    <x v="63"/>
    <n v="17.7"/>
    <m/>
    <m/>
    <n v="-1.1999999999999993"/>
    <n v="-1.18087418468775"/>
    <n v="-0.64072904501891481"/>
    <n v="-2.9925677568167486"/>
    <n v="-1.1999999999999993"/>
    <n v="17.7"/>
    <n v="0"/>
    <n v="16.2"/>
  </r>
  <r>
    <x v="64"/>
    <n v="18.3"/>
    <m/>
    <m/>
    <n v="-1.8000000000000007"/>
    <n v="-2.3027747334863071"/>
    <n v="-1.1808741846877502"/>
    <n v="-0.64072904501891514"/>
    <n v="-1.8000000000000007"/>
    <n v="18.3"/>
    <n v="0"/>
    <n v="16.8"/>
  </r>
  <r>
    <x v="65"/>
    <n v="16.8"/>
    <m/>
    <m/>
    <n v="-0.30000000000000071"/>
    <n v="0.84819973085777733"/>
    <n v="-2.3027747334863071"/>
    <n v="-1.1808741846877502"/>
    <n v="-0.30000000000000071"/>
    <n v="16.8"/>
    <n v="0"/>
    <n v="15.3"/>
  </r>
  <r>
    <x v="66"/>
    <n v="16.899999999999999"/>
    <m/>
    <m/>
    <n v="-0.39999999999999858"/>
    <n v="-0.70697074318116837"/>
    <n v="0.84819973085777711"/>
    <n v="-2.3027747334863067"/>
    <n v="-0.39999999999999858"/>
    <n v="16.899999999999999"/>
    <n v="0"/>
    <n v="15.399999999999999"/>
  </r>
  <r>
    <x v="67"/>
    <n v="14.5"/>
    <m/>
    <m/>
    <n v="2"/>
    <n v="3.5454520831142884"/>
    <n v="-0.70697074318116859"/>
    <n v="0.84819973085777711"/>
    <n v="2"/>
    <n v="14.5"/>
    <n v="0"/>
    <n v="13"/>
  </r>
  <r>
    <x v="68"/>
    <n v="12.9"/>
    <m/>
    <m/>
    <n v="3.5999999999999996"/>
    <n v="4.345102415639718"/>
    <n v="3.5454520831142853"/>
    <n v="-0.70697074318116782"/>
    <n v="3.5999999999999996"/>
    <n v="12.9"/>
    <n v="0"/>
    <n v="11.4"/>
  </r>
  <r>
    <x v="69"/>
    <n v="12.1"/>
    <m/>
    <m/>
    <n v="4.4000000000000004"/>
    <n v="4.5698734449944274"/>
    <n v="4.3451024156397189"/>
    <n v="3.5454520831142844"/>
    <n v="4.4000000000000004"/>
    <n v="12.1"/>
    <n v="0"/>
    <n v="10.6"/>
  </r>
  <r>
    <x v="70"/>
    <n v="12.7"/>
    <m/>
    <m/>
    <n v="3.8000000000000007"/>
    <n v="3.3242128748961681"/>
    <n v="4.5698734449944274"/>
    <n v="4.3451024156397189"/>
    <n v="3.8000000000000007"/>
    <n v="12.7"/>
    <n v="0"/>
    <n v="11.2"/>
  </r>
  <r>
    <x v="71"/>
    <n v="12.3"/>
    <m/>
    <m/>
    <n v="4.1999999999999993"/>
    <n v="4.5762479883861769"/>
    <n v="3.3242128748961686"/>
    <n v="4.5698734449944274"/>
    <n v="4.1999999999999993"/>
    <n v="12.3"/>
    <n v="0"/>
    <n v="10.8"/>
  </r>
  <r>
    <x v="72"/>
    <n v="13"/>
    <m/>
    <m/>
    <n v="3.5"/>
    <n v="2.9911738599908837"/>
    <n v="4.5762479883861769"/>
    <n v="3.3242128748961686"/>
    <n v="3.5"/>
    <n v="13"/>
    <n v="0"/>
    <n v="11.5"/>
  </r>
  <r>
    <x v="73"/>
    <n v="13"/>
    <m/>
    <m/>
    <n v="3.5"/>
    <n v="3.5750384052735282"/>
    <n v="2.991173859990885"/>
    <n v="4.576247988386176"/>
    <n v="3.5"/>
    <n v="13"/>
    <n v="0"/>
    <n v="11.5"/>
  </r>
  <r>
    <x v="74"/>
    <n v="12.2"/>
    <m/>
    <m/>
    <n v="4.3000000000000007"/>
    <n v="4.8806184873647567"/>
    <n v="3.5750384052735282"/>
    <n v="2.9911738599908855"/>
    <n v="4.3000000000000007"/>
    <n v="12.2"/>
    <n v="0"/>
    <n v="10.7"/>
  </r>
  <r>
    <x v="75"/>
    <n v="9.6"/>
    <m/>
    <m/>
    <n v="6.9"/>
    <n v="8.4638510221053682"/>
    <n v="4.8806184873647558"/>
    <n v="3.5750384052735296"/>
    <n v="6.9"/>
    <n v="9.6"/>
    <n v="0"/>
    <n v="8.1"/>
  </r>
  <r>
    <x v="76"/>
    <n v="4.3"/>
    <m/>
    <m/>
    <n v="12.2"/>
    <n v="15.287971407719859"/>
    <n v="8.4638510221053647"/>
    <n v="4.880618487364754"/>
    <n v="12.2"/>
    <n v="4.3000000000000007"/>
    <n v="0"/>
    <n v="2.8000000000000007"/>
  </r>
  <r>
    <x v="77"/>
    <n v="3.6"/>
    <m/>
    <m/>
    <n v="12.9"/>
    <n v="12.445372459122511"/>
    <n v="15.287971407719859"/>
    <n v="8.4638510221053664"/>
    <n v="12.9"/>
    <n v="3.5999999999999996"/>
    <n v="0"/>
    <n v="2.0999999999999996"/>
  </r>
  <r>
    <x v="78"/>
    <n v="5.3"/>
    <m/>
    <m/>
    <n v="11.2"/>
    <n v="9.8959852024854342"/>
    <n v="12.445372459122511"/>
    <n v="15.28797140771986"/>
    <n v="11.2"/>
    <n v="5.3000000000000007"/>
    <n v="0"/>
    <n v="3.8000000000000007"/>
  </r>
  <r>
    <x v="79"/>
    <n v="6.3"/>
    <m/>
    <m/>
    <n v="10.199999999999999"/>
    <n v="9.9777786555701979"/>
    <n v="9.8959852024854307"/>
    <n v="12.445372459122511"/>
    <n v="10.199999999999999"/>
    <n v="6.3000000000000007"/>
    <n v="0"/>
    <n v="4.8000000000000007"/>
  </r>
  <r>
    <x v="80"/>
    <n v="5.9"/>
    <m/>
    <m/>
    <n v="10.6"/>
    <n v="11.028446471800663"/>
    <n v="9.9777786555701979"/>
    <n v="9.8959852024854236"/>
    <n v="10.6"/>
    <n v="5.9"/>
    <n v="0"/>
    <n v="4.4000000000000004"/>
  </r>
  <r>
    <x v="81"/>
    <n v="4.8"/>
    <m/>
    <m/>
    <n v="11.7"/>
    <n v="12.322813654837967"/>
    <n v="11.028446471800665"/>
    <n v="9.9777786555701997"/>
    <n v="11.7"/>
    <n v="4.8000000000000007"/>
    <n v="0"/>
    <n v="3.3000000000000007"/>
  </r>
  <r>
    <x v="82"/>
    <n v="3.8"/>
    <m/>
    <m/>
    <n v="12.7"/>
    <n v="13.167185427280906"/>
    <n v="12.322813654837967"/>
    <n v="11.028446471800665"/>
    <n v="12.7"/>
    <n v="3.8000000000000007"/>
    <n v="0"/>
    <n v="2.3000000000000007"/>
  </r>
  <r>
    <x v="83"/>
    <n v="3.5"/>
    <m/>
    <m/>
    <n v="13"/>
    <n v="13.029271677219887"/>
    <n v="13.167185427280906"/>
    <n v="12.322813654837965"/>
    <n v="13"/>
    <n v="3.5"/>
    <n v="0"/>
    <n v="2"/>
  </r>
  <r>
    <x v="84"/>
    <n v="3.5"/>
    <m/>
    <m/>
    <n v="13"/>
    <n v="12.957499923509907"/>
    <n v="13.029271677219885"/>
    <n v="13.167185427280907"/>
    <n v="13"/>
    <n v="3.5"/>
    <n v="0"/>
    <n v="2"/>
  </r>
  <r>
    <x v="85"/>
    <n v="4.2"/>
    <m/>
    <m/>
    <n v="12.3"/>
    <n v="11.8497047587084"/>
    <n v="12.957499923509909"/>
    <n v="13.029271677219887"/>
    <n v="12.3"/>
    <n v="4.1999999999999993"/>
    <n v="0"/>
    <n v="2.6999999999999993"/>
  </r>
  <r>
    <x v="86"/>
    <n v="4.5"/>
    <m/>
    <m/>
    <n v="12"/>
    <n v="11.915564300060815"/>
    <n v="11.8497047587084"/>
    <n v="12.957499923509909"/>
    <n v="12"/>
    <n v="4.5"/>
    <n v="0"/>
    <n v="3"/>
  </r>
  <r>
    <x v="87"/>
    <n v="4.8"/>
    <m/>
    <m/>
    <n v="11.7"/>
    <n v="11.567267056851525"/>
    <n v="11.915564300060815"/>
    <n v="11.849704758708398"/>
    <n v="11.7"/>
    <n v="4.8000000000000007"/>
    <n v="0"/>
    <n v="3.3000000000000007"/>
  </r>
  <r>
    <x v="88"/>
    <n v="5.8"/>
    <m/>
    <m/>
    <n v="10.7"/>
    <n v="10.063772421564099"/>
    <n v="11.567267056851527"/>
    <n v="11.915564300060812"/>
    <n v="10.7"/>
    <n v="5.8000000000000007"/>
    <n v="0"/>
    <n v="4.3000000000000007"/>
  </r>
  <r>
    <x v="89"/>
    <n v="5.5"/>
    <m/>
    <m/>
    <n v="11"/>
    <n v="11.373569279742696"/>
    <n v="10.063772421564099"/>
    <n v="11.567267056851524"/>
    <n v="11"/>
    <n v="5.5"/>
    <n v="0"/>
    <n v="4"/>
  </r>
  <r>
    <x v="90"/>
    <n v="5.4"/>
    <m/>
    <m/>
    <n v="11.1"/>
    <n v="11.135919956534634"/>
    <n v="11.373569279742698"/>
    <n v="10.063772421564101"/>
    <n v="11.100000000000001"/>
    <n v="5.3999999999999986"/>
    <n v="0"/>
    <n v="3.8999999999999986"/>
  </r>
  <r>
    <x v="91"/>
    <n v="5.2"/>
    <n v="296.39999999999998"/>
    <n v="296"/>
    <n v="11.3"/>
    <n v="11.369778475108902"/>
    <n v="11.135919956534634"/>
    <n v="11.373569279742698"/>
    <n v="11.3"/>
    <n v="5.1999999999999993"/>
    <n v="0"/>
    <n v="3.6999999999999993"/>
  </r>
  <r>
    <x v="92"/>
    <n v="4.5"/>
    <m/>
    <m/>
    <n v="12"/>
    <n v="12.459124103023109"/>
    <n v="11.369778475108905"/>
    <n v="11.135919956534627"/>
    <n v="12"/>
    <n v="4.5"/>
    <n v="0"/>
    <n v="3"/>
  </r>
  <r>
    <x v="93"/>
    <n v="4.3"/>
    <m/>
    <m/>
    <n v="12.2"/>
    <n v="12.208808202636959"/>
    <n v="12.459124103023113"/>
    <n v="11.369778475108907"/>
    <n v="12.2"/>
    <n v="4.3000000000000007"/>
    <n v="0"/>
    <n v="2.8000000000000007"/>
  </r>
  <r>
    <x v="94"/>
    <n v="2.6"/>
    <m/>
    <m/>
    <n v="13.9"/>
    <n v="14.985741881511004"/>
    <n v="12.208808202636959"/>
    <n v="12.459124103023113"/>
    <n v="13.9"/>
    <n v="2.5999999999999996"/>
    <n v="0"/>
    <n v="1.0999999999999996"/>
  </r>
  <r>
    <x v="95"/>
    <n v="3"/>
    <m/>
    <m/>
    <n v="13.5"/>
    <n v="12.972327692138339"/>
    <n v="14.985741881511004"/>
    <n v="12.208808202636963"/>
    <n v="13.5"/>
    <n v="3"/>
    <n v="0"/>
    <n v="1.5"/>
  </r>
  <r>
    <x v="96"/>
    <n v="5.6"/>
    <m/>
    <m/>
    <n v="10.9"/>
    <n v="9.1828791736789981"/>
    <n v="12.972327692138339"/>
    <n v="14.985741881511006"/>
    <n v="10.899999999999999"/>
    <n v="5.6000000000000014"/>
    <n v="0"/>
    <n v="4.1000000000000014"/>
  </r>
  <r>
    <x v="97"/>
    <n v="6.9"/>
    <m/>
    <m/>
    <n v="9.6"/>
    <n v="9.2465057978041116"/>
    <n v="9.1828791736789963"/>
    <n v="12.972327692138341"/>
    <n v="9.6000000000000014"/>
    <n v="6.8999999999999986"/>
    <n v="0"/>
    <n v="5.3999999999999986"/>
  </r>
  <r>
    <x v="98"/>
    <n v="7.7"/>
    <m/>
    <m/>
    <n v="8.8000000000000007"/>
    <n v="8.512933905484779"/>
    <n v="9.2465057978041116"/>
    <n v="9.1828791736789963"/>
    <n v="8.8000000000000007"/>
    <n v="7.6999999999999993"/>
    <n v="0"/>
    <n v="6.1999999999999993"/>
  </r>
  <r>
    <x v="99"/>
    <n v="9.6"/>
    <m/>
    <m/>
    <n v="6.9"/>
    <n v="5.7024487476235937"/>
    <n v="8.512933905484779"/>
    <n v="9.2465057978041045"/>
    <n v="6.9"/>
    <n v="9.6"/>
    <n v="0"/>
    <n v="8.1"/>
  </r>
  <r>
    <x v="100"/>
    <n v="10.8"/>
    <m/>
    <m/>
    <n v="5.6999999999999993"/>
    <n v="5.2299533086074055"/>
    <n v="5.7024487476235937"/>
    <n v="8.5129339054847808"/>
    <n v="5.6999999999999993"/>
    <n v="10.8"/>
    <n v="0"/>
    <n v="9.3000000000000007"/>
  </r>
  <r>
    <x v="101"/>
    <n v="9.6999999999999993"/>
    <m/>
    <m/>
    <n v="6.8000000000000007"/>
    <n v="7.7679485544257005"/>
    <n v="5.2299533086074037"/>
    <n v="5.7024487476235937"/>
    <n v="6.8000000000000007"/>
    <n v="9.6999999999999993"/>
    <n v="0"/>
    <n v="8.1999999999999993"/>
  </r>
  <r>
    <x v="102"/>
    <n v="7.2"/>
    <m/>
    <m/>
    <n v="9.3000000000000007"/>
    <n v="10.74436683801925"/>
    <n v="7.7679485544257023"/>
    <n v="5.2299533086074046"/>
    <n v="9.3000000000000007"/>
    <n v="7.1999999999999993"/>
    <n v="0"/>
    <n v="5.6999999999999993"/>
  </r>
  <r>
    <x v="103"/>
    <n v="5.9"/>
    <m/>
    <m/>
    <n v="10.6"/>
    <n v="10.999825155252756"/>
    <n v="10.744366838019253"/>
    <n v="7.7679485544257032"/>
    <n v="10.6"/>
    <n v="5.9"/>
    <n v="0"/>
    <n v="4.4000000000000004"/>
  </r>
  <r>
    <x v="104"/>
    <n v="5.7"/>
    <m/>
    <m/>
    <n v="10.8"/>
    <n v="10.70935961603708"/>
    <n v="10.999825155252756"/>
    <n v="10.744366838019257"/>
    <n v="10.8"/>
    <n v="5.6999999999999993"/>
    <n v="0"/>
    <n v="4.1999999999999993"/>
  </r>
  <r>
    <x v="105"/>
    <n v="4.8"/>
    <m/>
    <m/>
    <n v="11.7"/>
    <n v="12.312015999439334"/>
    <n v="10.70935961603708"/>
    <n v="10.999825155252751"/>
    <n v="11.7"/>
    <n v="4.8000000000000007"/>
    <n v="0"/>
    <n v="3.3000000000000007"/>
  </r>
  <r>
    <x v="106"/>
    <n v="6.7"/>
    <m/>
    <m/>
    <n v="9.8000000000000007"/>
    <n v="8.3924320642741552"/>
    <n v="12.312015999439332"/>
    <n v="10.709359616037082"/>
    <n v="9.8000000000000007"/>
    <n v="6.6999999999999993"/>
    <n v="0"/>
    <n v="5.1999999999999993"/>
  </r>
  <r>
    <x v="107"/>
    <n v="8.6"/>
    <m/>
    <m/>
    <n v="7.9"/>
    <n v="6.9184479679563688"/>
    <n v="8.3924320642741534"/>
    <n v="12.312015999439332"/>
    <n v="7.9"/>
    <n v="8.6"/>
    <n v="0"/>
    <n v="7.1"/>
  </r>
  <r>
    <x v="108"/>
    <n v="9"/>
    <m/>
    <m/>
    <n v="7.5"/>
    <n v="7.6420373386427904"/>
    <n v="6.9184479679563688"/>
    <n v="8.3924320642741534"/>
    <n v="7.5"/>
    <n v="9"/>
    <n v="0"/>
    <n v="7.5"/>
  </r>
  <r>
    <x v="109"/>
    <n v="7.6"/>
    <m/>
    <m/>
    <n v="8.9"/>
    <n v="9.8592400026858762"/>
    <n v="7.6420373386427922"/>
    <n v="6.9184479679563715"/>
    <n v="8.9"/>
    <n v="7.6"/>
    <n v="0"/>
    <n v="6.1"/>
  </r>
  <r>
    <x v="110"/>
    <n v="7"/>
    <m/>
    <m/>
    <n v="9.5"/>
    <n v="9.6300404422165968"/>
    <n v="9.8592400026858744"/>
    <n v="7.6420373386427931"/>
    <n v="9.5"/>
    <n v="7"/>
    <n v="0"/>
    <n v="5.5"/>
  </r>
  <r>
    <x v="111"/>
    <n v="7.4"/>
    <m/>
    <m/>
    <n v="9.1"/>
    <n v="8.7084397784440561"/>
    <n v="9.6300404422165968"/>
    <n v="9.8592400026858709"/>
    <n v="9.1"/>
    <n v="7.4"/>
    <n v="0"/>
    <n v="5.9"/>
  </r>
  <r>
    <x v="112"/>
    <n v="7.4"/>
    <m/>
    <m/>
    <n v="9.1"/>
    <n v="9.2074400370752052"/>
    <n v="8.7084397784440561"/>
    <n v="9.6300404422165986"/>
    <n v="9.0999999999999979"/>
    <n v="7.4000000000000021"/>
    <n v="0"/>
    <n v="5.9000000000000021"/>
  </r>
  <r>
    <x v="113"/>
    <n v="6"/>
    <m/>
    <m/>
    <n v="10.5"/>
    <n v="11.444873351721723"/>
    <n v="9.2074400370752016"/>
    <n v="8.7084397784440561"/>
    <n v="10.5"/>
    <n v="6"/>
    <n v="0"/>
    <n v="4.5"/>
  </r>
  <r>
    <x v="114"/>
    <n v="5.4"/>
    <m/>
    <m/>
    <n v="11.1"/>
    <n v="11.242989984626604"/>
    <n v="11.444873351721723"/>
    <n v="9.2074400370751999"/>
    <n v="11.1"/>
    <n v="5.4"/>
    <n v="0"/>
    <n v="3.9000000000000004"/>
  </r>
  <r>
    <x v="115"/>
    <n v="3.8"/>
    <m/>
    <m/>
    <n v="12.7"/>
    <n v="13.637692782399744"/>
    <n v="11.242989984626604"/>
    <n v="11.44487335172172"/>
    <n v="12.7"/>
    <n v="3.8000000000000007"/>
    <n v="0"/>
    <n v="2.3000000000000007"/>
  </r>
  <r>
    <x v="116"/>
    <n v="4.4000000000000004"/>
    <m/>
    <m/>
    <n v="12.1"/>
    <n v="11.473988611362362"/>
    <n v="13.637692782399741"/>
    <n v="11.242989984626606"/>
    <n v="12.099999999999998"/>
    <n v="4.4000000000000021"/>
    <n v="0"/>
    <n v="2.9000000000000021"/>
  </r>
  <r>
    <x v="117"/>
    <n v="4.7"/>
    <m/>
    <m/>
    <n v="11.8"/>
    <n v="11.656723563918863"/>
    <n v="11.473988611362362"/>
    <n v="13.637692782399741"/>
    <n v="11.8"/>
    <n v="4.6999999999999993"/>
    <n v="0"/>
    <n v="3.1999999999999993"/>
  </r>
  <r>
    <x v="118"/>
    <n v="4.5999999999999996"/>
    <m/>
    <m/>
    <n v="11.9"/>
    <n v="12.092640116146843"/>
    <n v="11.656723563918865"/>
    <n v="11.47398861136236"/>
    <n v="11.899999999999999"/>
    <n v="4.6000000000000014"/>
    <n v="0"/>
    <n v="3.1000000000000014"/>
  </r>
  <r>
    <x v="119"/>
    <n v="3.4"/>
    <m/>
    <m/>
    <n v="13.1"/>
    <n v="13.84422601460677"/>
    <n v="12.092640116146839"/>
    <n v="11.656723563918865"/>
    <n v="13.100000000000001"/>
    <n v="3.3999999999999986"/>
    <n v="0"/>
    <n v="1.8999999999999986"/>
  </r>
  <r>
    <x v="120"/>
    <n v="2.4"/>
    <m/>
    <m/>
    <n v="14.1"/>
    <n v="14.56244697333881"/>
    <n v="13.84422601460677"/>
    <n v="12.092640116146836"/>
    <n v="14.1"/>
    <n v="2.4000000000000004"/>
    <n v="0"/>
    <n v="0.90000000000000036"/>
  </r>
  <r>
    <x v="121"/>
    <n v="0.19999999999999929"/>
    <n v="176.9"/>
    <n v="177"/>
    <n v="16.3"/>
    <n v="17.578072177562802"/>
    <n v="14.562446973338806"/>
    <n v="13.844226014606775"/>
    <n v="16.3"/>
    <n v="0.19999999999999929"/>
    <n v="0"/>
    <n v="0"/>
  </r>
  <r>
    <x v="122"/>
    <n v="0"/>
    <m/>
    <m/>
    <n v="16.5"/>
    <n v="16.283889415662131"/>
    <n v="17.578072177562802"/>
    <n v="14.562446973338812"/>
    <n v="16.5"/>
    <n v="0"/>
    <n v="0"/>
    <n v="0"/>
  </r>
  <r>
    <x v="123"/>
    <n v="0"/>
    <m/>
    <m/>
    <n v="16.5"/>
    <n v="16.428376595908468"/>
    <n v="16.283889415662134"/>
    <n v="17.578072177562802"/>
    <n v="16.5"/>
    <n v="0"/>
    <n v="0"/>
    <n v="0"/>
  </r>
  <r>
    <x v="124"/>
    <n v="0.39999999999999858"/>
    <m/>
    <m/>
    <n v="16.100000000000001"/>
    <n v="15.905163466102081"/>
    <n v="16.428376595908464"/>
    <n v="16.283889415662134"/>
    <n v="16.100000000000001"/>
    <n v="0.39999999999999858"/>
    <n v="0"/>
    <n v="0"/>
  </r>
  <r>
    <x v="125"/>
    <n v="3.5"/>
    <m/>
    <m/>
    <n v="13"/>
    <n v="10.976022167630884"/>
    <n v="15.905163466102076"/>
    <n v="16.428376595908468"/>
    <n v="13"/>
    <n v="3.5"/>
    <n v="0"/>
    <n v="2"/>
  </r>
  <r>
    <x v="126"/>
    <n v="5.3"/>
    <m/>
    <m/>
    <n v="11.2"/>
    <n v="10.527795005167544"/>
    <n v="10.976022167630884"/>
    <n v="15.905163466102076"/>
    <n v="11.2"/>
    <n v="5.3000000000000007"/>
    <n v="0"/>
    <n v="3.8000000000000007"/>
  </r>
  <r>
    <x v="127"/>
    <n v="5.4"/>
    <m/>
    <m/>
    <n v="11.1"/>
    <n v="11.406765469477747"/>
    <n v="10.527795005167544"/>
    <n v="10.976022167630886"/>
    <n v="11.100000000000001"/>
    <n v="5.3999999999999986"/>
    <n v="0"/>
    <n v="3.8999999999999986"/>
  </r>
  <r>
    <x v="128"/>
    <n v="6.7"/>
    <m/>
    <m/>
    <n v="9.8000000000000007"/>
    <n v="8.8753180977332047"/>
    <n v="11.406765469477746"/>
    <n v="10.527795005167544"/>
    <n v="9.8000000000000007"/>
    <n v="6.6999999999999993"/>
    <n v="0"/>
    <n v="5.1999999999999993"/>
  </r>
  <r>
    <x v="129"/>
    <n v="8.1999999999999993"/>
    <m/>
    <m/>
    <n v="8.3000000000000007"/>
    <n v="7.4945467062204418"/>
    <n v="8.8753180977332029"/>
    <n v="11.406765469477746"/>
    <n v="8.3000000000000007"/>
    <n v="8.1999999999999993"/>
    <n v="0"/>
    <n v="6.6999999999999993"/>
  </r>
  <r>
    <x v="130"/>
    <n v="8.8000000000000007"/>
    <m/>
    <m/>
    <n v="7.6999999999999993"/>
    <n v="7.6068402972675777"/>
    <n v="7.4945467062204418"/>
    <n v="8.8753180977332047"/>
    <n v="7.6999999999999993"/>
    <n v="8.8000000000000007"/>
    <n v="0"/>
    <n v="7.3000000000000007"/>
  </r>
  <r>
    <x v="131"/>
    <n v="9.1999999999999993"/>
    <m/>
    <m/>
    <n v="7.3000000000000007"/>
    <n v="7.1141554003294729"/>
    <n v="7.6068402972675777"/>
    <n v="7.4945467062204418"/>
    <n v="7.3000000000000007"/>
    <n v="9.1999999999999993"/>
    <n v="0"/>
    <n v="7.6999999999999993"/>
  </r>
  <r>
    <x v="132"/>
    <n v="8.6"/>
    <m/>
    <m/>
    <n v="7.9"/>
    <n v="8.3417822502906684"/>
    <n v="7.1141554003294711"/>
    <n v="7.6068402972675786"/>
    <n v="7.9"/>
    <n v="8.6"/>
    <n v="0"/>
    <n v="7.1"/>
  </r>
  <r>
    <x v="133"/>
    <n v="7.1"/>
    <m/>
    <m/>
    <n v="9.4"/>
    <n v="10.310082974799755"/>
    <n v="8.3417822502906684"/>
    <n v="7.1141554003294649"/>
    <n v="9.4"/>
    <n v="7.1"/>
    <n v="0"/>
    <n v="5.6"/>
  </r>
  <r>
    <x v="134"/>
    <n v="5.9"/>
    <m/>
    <m/>
    <n v="10.6"/>
    <n v="11.121328137551679"/>
    <n v="10.310082974799752"/>
    <n v="8.3417822502906702"/>
    <n v="10.6"/>
    <n v="5.9"/>
    <n v="0"/>
    <n v="4.4000000000000004"/>
  </r>
  <r>
    <x v="135"/>
    <n v="4.5"/>
    <m/>
    <m/>
    <n v="12"/>
    <n v="12.720988768757538"/>
    <n v="11.121328137551677"/>
    <n v="10.310082974799752"/>
    <n v="12"/>
    <n v="4.5"/>
    <n v="0"/>
    <n v="3"/>
  </r>
  <r>
    <x v="136"/>
    <n v="5.2"/>
    <m/>
    <m/>
    <n v="11.3"/>
    <n v="10.619284259362621"/>
    <n v="12.720988768757534"/>
    <n v="11.12132813755168"/>
    <n v="11.3"/>
    <n v="5.1999999999999993"/>
    <n v="0"/>
    <n v="3.6999999999999993"/>
  </r>
  <r>
    <x v="137"/>
    <n v="5"/>
    <m/>
    <m/>
    <n v="11.5"/>
    <n v="11.736859742192433"/>
    <n v="10.619284259362624"/>
    <n v="12.720988768757534"/>
    <n v="11.5"/>
    <n v="5"/>
    <n v="0"/>
    <n v="3.5"/>
  </r>
  <r>
    <x v="138"/>
    <n v="6.9"/>
    <m/>
    <m/>
    <n v="9.6"/>
    <n v="8.3616894190100126"/>
    <n v="11.736859742192433"/>
    <n v="10.619284259362622"/>
    <n v="9.6"/>
    <n v="6.9"/>
    <n v="0"/>
    <n v="5.4"/>
  </r>
  <r>
    <x v="139"/>
    <n v="7.5"/>
    <m/>
    <m/>
    <n v="9"/>
    <n v="8.86301200012959"/>
    <n v="8.3616894190100108"/>
    <n v="11.736859742192433"/>
    <n v="9"/>
    <n v="7.5"/>
    <n v="0"/>
    <n v="6"/>
  </r>
  <r>
    <x v="140"/>
    <n v="4.5999999999999996"/>
    <m/>
    <m/>
    <n v="11.9"/>
    <n v="14.008212430100205"/>
    <n v="8.8630120001295918"/>
    <n v="8.3616894190100091"/>
    <n v="11.9"/>
    <n v="4.5999999999999996"/>
    <n v="0"/>
    <n v="3.0999999999999996"/>
  </r>
  <r>
    <x v="141"/>
    <n v="1.3"/>
    <m/>
    <m/>
    <n v="15.2"/>
    <n v="16.852058451594967"/>
    <n v="14.008212430100201"/>
    <n v="8.8630120001295953"/>
    <n v="15.2"/>
    <n v="1.3000000000000007"/>
    <n v="0"/>
    <n v="0"/>
  </r>
  <r>
    <x v="142"/>
    <n v="0.69999999999999929"/>
    <m/>
    <m/>
    <n v="15.8"/>
    <n v="15.572602035852485"/>
    <n v="16.852058451594967"/>
    <n v="14.008212430100198"/>
    <n v="15.8"/>
    <n v="0.69999999999999929"/>
    <n v="0"/>
    <n v="0"/>
  </r>
  <r>
    <x v="143"/>
    <n v="1.4"/>
    <m/>
    <m/>
    <n v="15.1"/>
    <n v="14.571689240141263"/>
    <n v="15.572602035852485"/>
    <n v="16.852058451594967"/>
    <n v="15.100000000000001"/>
    <n v="1.3999999999999986"/>
    <n v="0"/>
    <n v="0"/>
  </r>
  <r>
    <x v="144"/>
    <n v="2.8"/>
    <m/>
    <m/>
    <n v="13.7"/>
    <n v="12.952055040620621"/>
    <n v="14.571689240141263"/>
    <n v="15.572602035852485"/>
    <n v="13.7"/>
    <n v="2.8000000000000007"/>
    <n v="0"/>
    <n v="1.3000000000000007"/>
  </r>
  <r>
    <x v="145"/>
    <n v="2.5"/>
    <m/>
    <m/>
    <n v="14"/>
    <n v="14.428690939666147"/>
    <n v="12.952055040620621"/>
    <n v="14.571689240141263"/>
    <n v="14"/>
    <n v="2.5"/>
    <n v="0"/>
    <n v="1"/>
  </r>
  <r>
    <x v="146"/>
    <n v="0"/>
    <m/>
    <m/>
    <n v="16.5"/>
    <n v="18.126978690063492"/>
    <n v="14.42869093966614"/>
    <n v="12.952055040620625"/>
    <n v="16.5"/>
    <n v="0"/>
    <n v="0"/>
    <n v="0"/>
  </r>
  <r>
    <x v="147"/>
    <n v="0"/>
    <m/>
    <m/>
    <n v="16.5"/>
    <n v="16.031728831690565"/>
    <n v="18.126978690063492"/>
    <n v="14.428690939666131"/>
    <n v="16.5"/>
    <n v="0"/>
    <n v="0"/>
    <n v="0"/>
  </r>
  <r>
    <x v="148"/>
    <n v="0"/>
    <m/>
    <m/>
    <n v="16.5"/>
    <n v="16.462972469144137"/>
    <n v="16.031728831690565"/>
    <n v="18.126978690063485"/>
    <n v="16.5"/>
    <n v="0"/>
    <n v="0"/>
    <n v="0"/>
  </r>
  <r>
    <x v="149"/>
    <n v="0"/>
    <m/>
    <m/>
    <n v="16.5"/>
    <n v="16.596558960146172"/>
    <n v="16.462972469144137"/>
    <n v="16.031728831690568"/>
    <n v="16.5"/>
    <n v="0"/>
    <n v="0"/>
    <n v="0"/>
  </r>
  <r>
    <x v="150"/>
    <n v="0"/>
    <m/>
    <m/>
    <n v="16.5"/>
    <n v="16.457891775069555"/>
    <n v="16.596558960146176"/>
    <n v="16.462972469144137"/>
    <n v="16.5"/>
    <n v="0"/>
    <n v="0"/>
    <n v="0"/>
  </r>
  <r>
    <x v="151"/>
    <n v="3.2"/>
    <m/>
    <m/>
    <n v="13.3"/>
    <n v="11.171627619107527"/>
    <n v="16.457891775069555"/>
    <n v="16.596558960146179"/>
    <n v="13.3"/>
    <n v="3.1999999999999993"/>
    <n v="0"/>
    <n v="1.6999999999999993"/>
  </r>
  <r>
    <x v="152"/>
    <n v="4.0999999999999996"/>
    <n v="118.80000000000001"/>
    <n v="119"/>
    <n v="12.4"/>
    <n v="12.337870894601313"/>
    <n v="11.171627619107525"/>
    <n v="16.457891775069548"/>
    <n v="12.4"/>
    <n v="4.0999999999999996"/>
    <n v="0"/>
    <n v="2.5999999999999996"/>
  </r>
  <r>
    <x v="153"/>
    <n v="2.5"/>
    <m/>
    <m/>
    <n v="14"/>
    <n v="15.302459949514757"/>
    <n v="12.337870894601311"/>
    <n v="11.171627619107527"/>
    <n v="14"/>
    <n v="2.5"/>
    <n v="0"/>
    <n v="1"/>
  </r>
  <r>
    <x v="154"/>
    <n v="0"/>
    <m/>
    <m/>
    <n v="16.5"/>
    <n v="17.792458209475736"/>
    <n v="15.302459949514761"/>
    <n v="12.337870894601313"/>
    <n v="16.5"/>
    <n v="0"/>
    <n v="0"/>
    <n v="0"/>
  </r>
  <r>
    <x v="155"/>
    <n v="0"/>
    <m/>
    <m/>
    <n v="16.5"/>
    <n v="16.053360903676339"/>
    <n v="17.79245820947574"/>
    <n v="15.302459949514757"/>
    <n v="16.5"/>
    <n v="0"/>
    <n v="0"/>
    <n v="0"/>
  </r>
  <r>
    <x v="156"/>
    <n v="0.6"/>
    <m/>
    <m/>
    <n v="15.9"/>
    <n v="15.507909846582544"/>
    <n v="16.053360903676335"/>
    <n v="17.792458209475743"/>
    <n v="15.9"/>
    <n v="0.59999999999999964"/>
    <n v="0"/>
    <n v="0"/>
  </r>
  <r>
    <x v="157"/>
    <n v="2.2000000000000002"/>
    <m/>
    <m/>
    <n v="14.3"/>
    <n v="13.403818259429343"/>
    <n v="15.507909846582537"/>
    <n v="16.053360903676335"/>
    <n v="14.3"/>
    <n v="2.1999999999999993"/>
    <n v="0"/>
    <n v="0.69999999999999929"/>
  </r>
  <r>
    <x v="158"/>
    <n v="3.2"/>
    <m/>
    <m/>
    <n v="13.3"/>
    <n v="12.880105895854907"/>
    <n v="13.403818259429343"/>
    <n v="15.507909846582537"/>
    <n v="13.3"/>
    <n v="3.1999999999999993"/>
    <n v="0"/>
    <n v="1.6999999999999993"/>
  </r>
  <r>
    <x v="159"/>
    <n v="4.4000000000000004"/>
    <m/>
    <m/>
    <n v="12.1"/>
    <n v="11.492644008834322"/>
    <n v="12.880105895854909"/>
    <n v="13.403818259429343"/>
    <n v="12.1"/>
    <n v="4.4000000000000004"/>
    <n v="0"/>
    <n v="2.9000000000000004"/>
  </r>
  <r>
    <x v="160"/>
    <n v="4.2"/>
    <m/>
    <m/>
    <n v="12.3"/>
    <n v="12.606993679607024"/>
    <n v="11.49264400883432"/>
    <n v="12.880105895854909"/>
    <n v="12.3"/>
    <n v="4.1999999999999993"/>
    <n v="0"/>
    <n v="2.6999999999999993"/>
  </r>
  <r>
    <x v="161"/>
    <n v="2.8"/>
    <m/>
    <m/>
    <n v="13.7"/>
    <n v="14.614395825390769"/>
    <n v="12.606993679607021"/>
    <n v="11.492644008834318"/>
    <n v="13.7"/>
    <n v="2.8000000000000007"/>
    <n v="0"/>
    <n v="1.3000000000000007"/>
  </r>
  <r>
    <x v="162"/>
    <n v="2"/>
    <m/>
    <m/>
    <n v="14.5"/>
    <n v="14.758303140703445"/>
    <n v="14.614395825390769"/>
    <n v="12.606993679607026"/>
    <n v="14.5"/>
    <n v="2"/>
    <n v="0"/>
    <n v="0.5"/>
  </r>
  <r>
    <x v="163"/>
    <n v="3.6"/>
    <m/>
    <m/>
    <n v="12.9"/>
    <n v="11.685115792083151"/>
    <n v="14.758303140703445"/>
    <n v="14.614395825390769"/>
    <n v="12.9"/>
    <n v="3.5999999999999996"/>
    <n v="0"/>
    <n v="2.0999999999999996"/>
  </r>
  <r>
    <x v="164"/>
    <n v="3.9"/>
    <m/>
    <m/>
    <n v="12.6"/>
    <n v="12.697724913841183"/>
    <n v="11.685115792083153"/>
    <n v="14.758303140703445"/>
    <n v="12.6"/>
    <n v="3.9000000000000004"/>
    <n v="0"/>
    <n v="2.4000000000000004"/>
  </r>
  <r>
    <x v="165"/>
    <n v="3.4"/>
    <m/>
    <m/>
    <n v="13.1"/>
    <n v="13.536951577732216"/>
    <n v="12.697724913841183"/>
    <n v="11.685115792083156"/>
    <n v="13.1"/>
    <n v="3.4000000000000004"/>
    <n v="0"/>
    <n v="1.9000000000000004"/>
  </r>
  <r>
    <x v="166"/>
    <n v="1.8"/>
    <m/>
    <m/>
    <n v="14.7"/>
    <n v="15.615236725493693"/>
    <n v="13.536951577732216"/>
    <n v="12.697724913841189"/>
    <n v="14.7"/>
    <n v="1.8000000000000007"/>
    <n v="0"/>
    <n v="0.30000000000000071"/>
  </r>
  <r>
    <x v="167"/>
    <n v="0.39999999999999858"/>
    <m/>
    <m/>
    <n v="16.100000000000001"/>
    <n v="16.769556374297789"/>
    <n v="15.615236725493691"/>
    <n v="13.536951577732221"/>
    <n v="16.100000000000001"/>
    <n v="0.39999999999999858"/>
    <n v="0"/>
    <n v="0"/>
  </r>
  <r>
    <x v="168"/>
    <n v="0"/>
    <m/>
    <m/>
    <n v="16.5"/>
    <n v="16.512682358602156"/>
    <n v="16.769556374297792"/>
    <n v="15.615236725493693"/>
    <n v="16.5"/>
    <n v="0"/>
    <n v="0"/>
    <n v="0"/>
  </r>
  <r>
    <x v="169"/>
    <n v="0"/>
    <m/>
    <m/>
    <n v="16.5"/>
    <n v="16.448732758315959"/>
    <n v="16.512682358602149"/>
    <n v="16.769556374297796"/>
    <n v="16.5"/>
    <n v="0"/>
    <n v="0"/>
    <n v="0"/>
  </r>
  <r>
    <x v="170"/>
    <n v="0"/>
    <m/>
    <m/>
    <n v="16.5"/>
    <n v="16.523519894408327"/>
    <n v="16.448732758315963"/>
    <n v="16.512682358602149"/>
    <n v="16.5"/>
    <n v="0"/>
    <n v="0"/>
    <n v="0"/>
  </r>
  <r>
    <x v="171"/>
    <n v="0"/>
    <m/>
    <m/>
    <n v="16.5"/>
    <n v="16.496784593076509"/>
    <n v="16.523519894408327"/>
    <n v="16.448732758315963"/>
    <n v="16.5"/>
    <n v="0"/>
    <n v="0"/>
    <n v="0"/>
  </r>
  <r>
    <x v="172"/>
    <n v="0"/>
    <m/>
    <m/>
    <n v="16.5"/>
    <n v="16.497687721060355"/>
    <n v="16.496784593076512"/>
    <n v="16.523519894408327"/>
    <n v="16.5"/>
    <n v="0"/>
    <n v="0"/>
    <n v="0"/>
  </r>
  <r>
    <x v="173"/>
    <n v="0"/>
    <m/>
    <m/>
    <n v="16.5"/>
    <n v="16.501692040623738"/>
    <n v="16.497687721060355"/>
    <n v="16.496784593076502"/>
    <n v="16.5"/>
    <n v="0"/>
    <n v="0"/>
    <n v="0"/>
  </r>
  <r>
    <x v="174"/>
    <n v="0"/>
    <m/>
    <m/>
    <n v="16.5"/>
    <n v="16.499539359511406"/>
    <n v="16.501692040623738"/>
    <n v="16.497687721060348"/>
    <n v="16.5"/>
    <n v="0"/>
    <n v="0"/>
    <n v="0"/>
  </r>
  <r>
    <x v="175"/>
    <n v="0"/>
    <m/>
    <m/>
    <n v="16.5"/>
    <n v="16.499948313473674"/>
    <n v="16.499539359511406"/>
    <n v="16.501692040623741"/>
    <n v="16.5"/>
    <n v="0"/>
    <n v="0"/>
    <n v="0"/>
  </r>
  <r>
    <x v="176"/>
    <n v="0"/>
    <m/>
    <m/>
    <n v="16.5"/>
    <n v="16.500102616677928"/>
    <n v="16.499948313473674"/>
    <n v="16.499539359511406"/>
    <n v="16.5"/>
    <n v="0"/>
    <n v="0"/>
    <n v="0"/>
  </r>
  <r>
    <x v="177"/>
    <n v="0"/>
    <m/>
    <m/>
    <n v="16.5"/>
    <n v="16.499957306082091"/>
    <n v="16.500102616677928"/>
    <n v="16.499948313473663"/>
    <n v="16.5"/>
    <n v="0"/>
    <n v="0"/>
    <n v="0"/>
  </r>
  <r>
    <x v="178"/>
    <n v="0"/>
    <m/>
    <m/>
    <n v="16.5"/>
    <n v="16.500004244179301"/>
    <n v="16.499957306082088"/>
    <n v="16.500102616677921"/>
    <n v="16.5"/>
    <n v="0"/>
    <n v="0"/>
    <n v="0"/>
  </r>
  <r>
    <x v="179"/>
    <n v="0"/>
    <m/>
    <m/>
    <n v="16.5"/>
    <n v="16.500004993563337"/>
    <n v="16.500004244179301"/>
    <n v="16.499957306082081"/>
    <n v="16.5"/>
    <n v="0"/>
    <n v="0"/>
    <n v="0"/>
  </r>
  <r>
    <x v="180"/>
    <n v="0"/>
    <m/>
    <m/>
    <n v="16.5"/>
    <n v="16.499996795855118"/>
    <n v="16.500004993563333"/>
    <n v="16.500004244179305"/>
    <n v="16.5"/>
    <n v="0"/>
    <n v="0"/>
    <n v="0"/>
  </r>
  <r>
    <x v="181"/>
    <n v="0"/>
    <m/>
    <m/>
    <n v="16.5"/>
    <n v="16.500000769811887"/>
    <n v="16.499996795855118"/>
    <n v="16.500004993563333"/>
    <n v="16.5"/>
    <n v="0"/>
    <n v="0"/>
    <n v="0"/>
  </r>
  <r>
    <x v="182"/>
    <n v="0"/>
    <n v="35"/>
    <n v="35"/>
    <n v="16.5"/>
    <n v="16.500000149118204"/>
    <n v="16.500000769811891"/>
    <n v="16.499996795855115"/>
    <n v="16.5"/>
    <n v="0"/>
    <n v="0"/>
    <n v="0"/>
  </r>
  <r>
    <x v="183"/>
    <n v="0"/>
    <m/>
    <m/>
    <n v="16.5"/>
    <n v="16.499999797138916"/>
    <n v="16.500000149118208"/>
    <n v="16.500000769811887"/>
    <n v="16.5"/>
    <n v="0"/>
    <n v="0"/>
    <n v="0"/>
  </r>
  <r>
    <x v="184"/>
    <n v="0"/>
    <m/>
    <m/>
    <n v="16.5"/>
    <n v="16.500000076577507"/>
    <n v="16.499999797138919"/>
    <n v="16.500000149118204"/>
    <n v="16.5"/>
    <n v="0"/>
    <n v="0"/>
    <n v="0"/>
  </r>
  <r>
    <x v="185"/>
    <n v="0"/>
    <m/>
    <m/>
    <n v="16.5"/>
    <n v="16.499999995521428"/>
    <n v="16.500000076577511"/>
    <n v="16.499999797138916"/>
    <n v="16.5"/>
    <n v="0"/>
    <n v="0"/>
    <n v="0"/>
  </r>
  <r>
    <x v="186"/>
    <n v="0"/>
    <m/>
    <m/>
    <n v="16.5"/>
    <n v="16.499999989476368"/>
    <n v="16.499999995521428"/>
    <n v="16.500000076577511"/>
    <n v="16.5"/>
    <n v="0"/>
    <n v="0"/>
    <n v="0"/>
  </r>
  <r>
    <x v="187"/>
    <n v="0.10000000000000142"/>
    <m/>
    <m/>
    <n v="16.399999999999999"/>
    <n v="16.333333339341575"/>
    <n v="16.499999989476372"/>
    <n v="16.499999995521424"/>
    <n v="16.399999999999999"/>
    <n v="0.10000000000000142"/>
    <n v="0"/>
    <n v="0"/>
  </r>
  <r>
    <x v="188"/>
    <n v="1.3"/>
    <m/>
    <m/>
    <n v="15.2"/>
    <n v="14.416666665416486"/>
    <n v="16.333333339341571"/>
    <n v="16.499999989476368"/>
    <n v="15.2"/>
    <n v="1.3000000000000007"/>
    <n v="0"/>
    <n v="0"/>
  </r>
  <r>
    <x v="189"/>
    <n v="2.5"/>
    <m/>
    <m/>
    <n v="14"/>
    <n v="13.402777777401495"/>
    <n v="14.416666665416489"/>
    <n v="16.333333339341571"/>
    <n v="14"/>
    <n v="2.5"/>
    <n v="0"/>
    <n v="1"/>
  </r>
  <r>
    <x v="190"/>
    <n v="2.2999999999999998"/>
    <m/>
    <m/>
    <n v="14.2"/>
    <n v="14.562500000396502"/>
    <n v="13.402777777401498"/>
    <n v="14.416666665416491"/>
    <n v="14.2"/>
    <n v="2.3000000000000007"/>
    <n v="0"/>
    <n v="0.80000000000000071"/>
  </r>
  <r>
    <x v="191"/>
    <n v="0.30000000000000071"/>
    <m/>
    <m/>
    <n v="16.2"/>
    <n v="17.484953703568166"/>
    <n v="14.562500000396502"/>
    <n v="13.4027777774015"/>
    <n v="16.2"/>
    <n v="0.30000000000000071"/>
    <n v="0"/>
    <n v="0"/>
  </r>
  <r>
    <x v="192"/>
    <n v="0"/>
    <m/>
    <m/>
    <n v="16.5"/>
    <n v="16.330439814816501"/>
    <n v="17.484953703568163"/>
    <n v="14.562500000396508"/>
    <n v="16.5"/>
    <n v="0"/>
    <n v="0"/>
    <n v="0"/>
  </r>
  <r>
    <x v="193"/>
    <n v="0"/>
    <m/>
    <m/>
    <n v="16.5"/>
    <n v="16.420621141997056"/>
    <n v="16.330439814816501"/>
    <n v="17.484953703568163"/>
    <n v="16.5"/>
    <n v="0"/>
    <n v="0"/>
    <n v="0"/>
  </r>
  <r>
    <x v="194"/>
    <n v="0"/>
    <m/>
    <m/>
    <n v="16.5"/>
    <n v="16.567949459865389"/>
    <n v="16.420621141997056"/>
    <n v="16.330439814816504"/>
    <n v="16.5"/>
    <n v="0"/>
    <n v="0"/>
    <n v="0"/>
  </r>
  <r>
    <x v="195"/>
    <n v="0"/>
    <m/>
    <m/>
    <n v="16.5"/>
    <n v="16.479255079734461"/>
    <n v="16.567949459865396"/>
    <n v="16.420621141997056"/>
    <n v="16.5"/>
    <n v="0"/>
    <n v="0"/>
    <n v="0"/>
  </r>
  <r>
    <x v="196"/>
    <n v="0"/>
    <m/>
    <m/>
    <n v="16.5"/>
    <n v="16.499047550155204"/>
    <n v="16.479255079734465"/>
    <n v="16.567949459865392"/>
    <n v="16.5"/>
    <n v="0"/>
    <n v="0"/>
    <n v="0"/>
  </r>
  <r>
    <x v="197"/>
    <n v="0"/>
    <m/>
    <m/>
    <n v="16.5"/>
    <n v="16.503933711633319"/>
    <n v="16.499047550155208"/>
    <n v="16.479255079734461"/>
    <n v="16.5"/>
    <n v="0"/>
    <n v="0"/>
    <n v="0"/>
  </r>
  <r>
    <x v="198"/>
    <n v="0"/>
    <m/>
    <m/>
    <n v="16.5"/>
    <n v="16.498191885824138"/>
    <n v="16.503933711633326"/>
    <n v="16.499047550155204"/>
    <n v="16.5"/>
    <n v="0"/>
    <n v="0"/>
    <n v="0"/>
  </r>
  <r>
    <x v="199"/>
    <n v="0"/>
    <m/>
    <m/>
    <n v="16.5"/>
    <n v="16.500248438482377"/>
    <n v="16.498191885824141"/>
    <n v="16.503933711633312"/>
    <n v="16.5"/>
    <n v="0"/>
    <n v="0"/>
    <n v="0"/>
  </r>
  <r>
    <x v="200"/>
    <n v="0"/>
    <m/>
    <m/>
    <n v="16.5"/>
    <n v="16.500177133121454"/>
    <n v="16.500248438482377"/>
    <n v="16.498191885824145"/>
    <n v="16.5"/>
    <n v="0"/>
    <n v="0"/>
    <n v="0"/>
  </r>
  <r>
    <x v="201"/>
    <n v="0"/>
    <m/>
    <m/>
    <n v="16.5"/>
    <n v="16.499870027025544"/>
    <n v="16.500177133121454"/>
    <n v="16.500248438482377"/>
    <n v="16.5"/>
    <n v="0"/>
    <n v="0"/>
    <n v="0"/>
  </r>
  <r>
    <x v="202"/>
    <n v="0"/>
    <m/>
    <m/>
    <n v="16.5"/>
    <n v="16.500035464300318"/>
    <n v="16.499870027025548"/>
    <n v="16.500177133121454"/>
    <n v="16.5"/>
    <n v="0"/>
    <n v="0"/>
    <n v="0"/>
  </r>
  <r>
    <x v="203"/>
    <n v="0"/>
    <m/>
    <m/>
    <n v="16.5"/>
    <n v="16.500003930012248"/>
    <n v="16.500035464300321"/>
    <n v="16.499870027025548"/>
    <n v="16.5"/>
    <n v="0"/>
    <n v="0"/>
    <n v="0"/>
  </r>
  <r>
    <x v="204"/>
    <n v="0.80000000000000071"/>
    <m/>
    <m/>
    <n v="15.7"/>
    <n v="15.166658790943822"/>
    <n v="16.500003930012248"/>
    <n v="16.500035464300318"/>
    <n v="15.7"/>
    <n v="0.80000000000000071"/>
    <n v="0"/>
    <n v="0"/>
  </r>
  <r>
    <x v="205"/>
    <n v="0.80000000000000071"/>
    <m/>
    <m/>
    <n v="15.7"/>
    <n v="15.833336616192714"/>
    <n v="15.166658790943822"/>
    <n v="16.500003930012248"/>
    <n v="15.7"/>
    <n v="0.80000000000000071"/>
    <n v="0"/>
    <n v="0"/>
  </r>
  <r>
    <x v="206"/>
    <n v="0"/>
    <m/>
    <m/>
    <n v="16.5"/>
    <n v="17.055555226746343"/>
    <n v="15.833336616192705"/>
    <n v="15.166658790943828"/>
    <n v="16.5"/>
    <n v="0"/>
    <n v="0"/>
    <n v="0"/>
  </r>
  <r>
    <x v="207"/>
    <n v="0"/>
    <m/>
    <m/>
    <n v="16.5"/>
    <n v="16.333332950594713"/>
    <n v="17.055555226746343"/>
    <n v="15.833336616192701"/>
    <n v="16.5"/>
    <n v="0"/>
    <n v="0"/>
    <n v="0"/>
  </r>
  <r>
    <x v="208"/>
    <n v="0"/>
    <m/>
    <m/>
    <n v="16.5"/>
    <n v="16.490740986911586"/>
    <n v="16.333332950594713"/>
    <n v="17.055555226746346"/>
    <n v="16.5"/>
    <n v="0"/>
    <n v="0"/>
    <n v="0"/>
  </r>
  <r>
    <x v="209"/>
    <n v="0"/>
    <m/>
    <m/>
    <n v="16.5"/>
    <n v="16.532407348111754"/>
    <n v="16.490740986911586"/>
    <n v="16.333332950594713"/>
    <n v="16.5"/>
    <n v="0"/>
    <n v="0"/>
    <n v="0"/>
  </r>
  <r>
    <x v="210"/>
    <n v="0"/>
    <m/>
    <m/>
    <n v="16.5"/>
    <n v="16.485339494792193"/>
    <n v="16.532407348111754"/>
    <n v="16.490740986911579"/>
    <n v="16.5"/>
    <n v="0"/>
    <n v="0"/>
    <n v="0"/>
  </r>
  <r>
    <x v="211"/>
    <n v="0"/>
    <m/>
    <m/>
    <n v="16.5"/>
    <n v="16.50192902791861"/>
    <n v="16.485339494792193"/>
    <n v="16.532407348111757"/>
    <n v="16.5"/>
    <n v="0"/>
    <n v="0"/>
    <n v="0"/>
  </r>
  <r>
    <x v="212"/>
    <n v="0"/>
    <m/>
    <m/>
    <n v="16.5"/>
    <n v="16.501478903575329"/>
    <n v="16.501929027918614"/>
    <n v="16.485339494792193"/>
    <n v="16.5"/>
    <n v="0"/>
    <n v="0"/>
    <n v="0"/>
  </r>
  <r>
    <x v="213"/>
    <n v="0"/>
    <n v="8.1000000000000032"/>
    <n v="8"/>
    <n v="16.5"/>
    <n v="16.498939043559236"/>
    <n v="16.501478903575322"/>
    <n v="16.501929027918614"/>
    <n v="16.5"/>
    <n v="0"/>
    <n v="0"/>
    <n v="0"/>
  </r>
  <r>
    <x v="214"/>
    <n v="0"/>
    <m/>
    <m/>
    <n v="16.5"/>
    <n v="16.500283994291159"/>
    <n v="16.49893904355924"/>
    <n v="16.501478903575322"/>
    <n v="16.5"/>
    <n v="0"/>
    <n v="0"/>
    <n v="0"/>
  </r>
  <r>
    <x v="215"/>
    <n v="0"/>
    <m/>
    <m/>
    <n v="16.5"/>
    <n v="16.500034828927884"/>
    <n v="16.500283994291152"/>
    <n v="16.49893904355924"/>
    <n v="16.5"/>
    <n v="0"/>
    <n v="0"/>
    <n v="0"/>
  </r>
  <r>
    <x v="216"/>
    <n v="0"/>
    <m/>
    <m/>
    <n v="16.5"/>
    <n v="16.499935253154199"/>
    <n v="16.500034828927884"/>
    <n v="16.500283994291152"/>
    <n v="16.5"/>
    <n v="0"/>
    <n v="0"/>
    <n v="0"/>
  </r>
  <r>
    <x v="217"/>
    <n v="0"/>
    <m/>
    <m/>
    <n v="16.5"/>
    <n v="16.500026568601587"/>
    <n v="16.499935253154199"/>
    <n v="16.500034828927888"/>
    <n v="16.5"/>
    <n v="0"/>
    <n v="0"/>
    <n v="0"/>
  </r>
  <r>
    <x v="218"/>
    <n v="0.80000000000000071"/>
    <m/>
    <m/>
    <n v="15.7"/>
    <n v="15.16666417350684"/>
    <n v="16.500026568601587"/>
    <n v="16.499935253154199"/>
    <n v="15.7"/>
    <n v="0.80000000000000071"/>
    <n v="0"/>
    <n v="0"/>
  </r>
  <r>
    <x v="219"/>
    <n v="1.6"/>
    <m/>
    <m/>
    <n v="14.9"/>
    <n v="14.499996818479648"/>
    <n v="15.166664173506843"/>
    <n v="16.500026568601587"/>
    <n v="14.900000000000002"/>
    <n v="1.5999999999999979"/>
    <n v="2.2204460492503131E-15"/>
    <n v="9.9999999999997868E-2"/>
  </r>
  <r>
    <x v="220"/>
    <n v="2.2000000000000002"/>
    <m/>
    <m/>
    <n v="14.3"/>
    <n v="14.05555756184237"/>
    <n v="14.499996818479648"/>
    <n v="15.166664173506845"/>
    <n v="14.3"/>
    <n v="2.1999999999999993"/>
    <n v="0"/>
    <n v="0.69999999999999929"/>
  </r>
  <r>
    <x v="221"/>
    <n v="2.1"/>
    <m/>
    <m/>
    <n v="14.4"/>
    <n v="14.555555082665544"/>
    <n v="14.055557561842367"/>
    <n v="14.499996818479648"/>
    <n v="14.4"/>
    <n v="2.0999999999999996"/>
    <n v="0"/>
    <n v="0.59999999999999964"/>
  </r>
  <r>
    <x v="222"/>
    <n v="1.3"/>
    <m/>
    <m/>
    <n v="15.2"/>
    <n v="15.712962865026835"/>
    <n v="14.55555508266554"/>
    <n v="14.055557561842367"/>
    <n v="15.2"/>
    <n v="1.3000000000000007"/>
    <n v="0"/>
    <n v="0"/>
  </r>
  <r>
    <x v="223"/>
    <n v="0.5"/>
    <m/>
    <m/>
    <n v="16"/>
    <n v="16.384259387042327"/>
    <n v="15.712962865026832"/>
    <n v="14.555555082665546"/>
    <n v="16"/>
    <n v="0.5"/>
    <n v="0"/>
    <n v="0"/>
  </r>
  <r>
    <x v="224"/>
    <n v="0"/>
    <m/>
    <m/>
    <n v="16.5"/>
    <n v="16.689043162307698"/>
    <n v="16.384259387042331"/>
    <n v="15.712962865026832"/>
    <n v="16.5"/>
    <n v="0"/>
    <n v="0"/>
    <n v="0"/>
  </r>
  <r>
    <x v="225"/>
    <n v="0"/>
    <m/>
    <m/>
    <n v="16.5"/>
    <n v="16.424768521005767"/>
    <n v="16.689043162307687"/>
    <n v="16.384259387042331"/>
    <n v="16.5"/>
    <n v="0"/>
    <n v="0"/>
    <n v="0"/>
  </r>
  <r>
    <x v="226"/>
    <n v="0"/>
    <m/>
    <m/>
    <n v="16.5"/>
    <n v="16.506108545779171"/>
    <n v="16.424768521005767"/>
    <n v="16.68904316230768"/>
    <n v="16.5"/>
    <n v="0"/>
    <n v="0"/>
    <n v="0"/>
  </r>
  <r>
    <x v="227"/>
    <n v="0.39999999999999858"/>
    <m/>
    <m/>
    <n v="16.100000000000001"/>
    <n v="15.842817640276124"/>
    <n v="16.506108545779171"/>
    <n v="16.42476852100577"/>
    <n v="16.100000000000001"/>
    <n v="0.39999999999999858"/>
    <n v="0"/>
    <n v="0"/>
  </r>
  <r>
    <x v="228"/>
    <n v="0.9"/>
    <m/>
    <m/>
    <n v="15.6"/>
    <n v="15.327573088898745"/>
    <n v="15.84281764027612"/>
    <n v="16.506108545779171"/>
    <n v="15.599999999999998"/>
    <n v="0.90000000000000213"/>
    <n v="-2.1094237467877974E-15"/>
    <n v="0"/>
  </r>
  <r>
    <x v="229"/>
    <n v="0.69999999999999929"/>
    <m/>
    <m/>
    <n v="15.8"/>
    <n v="16.029077182171278"/>
    <n v="15.327573088898745"/>
    <n v="15.842817640276117"/>
    <n v="15.8"/>
    <n v="0.69999999999999929"/>
    <n v="0"/>
    <n v="0"/>
  </r>
  <r>
    <x v="230"/>
    <n v="0"/>
    <m/>
    <m/>
    <n v="16.5"/>
    <n v="16.930865894097909"/>
    <n v="16.029077182171264"/>
    <n v="15.327573088898747"/>
    <n v="16.5"/>
    <n v="0"/>
    <n v="0"/>
    <n v="0"/>
  </r>
  <r>
    <x v="231"/>
    <n v="0"/>
    <m/>
    <m/>
    <n v="16.5"/>
    <n v="16.363054189255834"/>
    <n v="16.930865894097913"/>
    <n v="16.029077182171267"/>
    <n v="16.5"/>
    <n v="0"/>
    <n v="0"/>
    <n v="0"/>
  </r>
  <r>
    <x v="232"/>
    <n v="0"/>
    <m/>
    <m/>
    <n v="16.5"/>
    <n v="16.496661923022433"/>
    <n v="16.363054189255831"/>
    <n v="16.930865894097913"/>
    <n v="16.5"/>
    <n v="0"/>
    <n v="0"/>
    <n v="0"/>
  </r>
  <r>
    <x v="233"/>
    <n v="0"/>
    <m/>
    <m/>
    <n v="16.5"/>
    <n v="16.524493340279481"/>
    <n v="16.49666192302243"/>
    <n v="16.363054189255831"/>
    <n v="16.5"/>
    <n v="0"/>
    <n v="0"/>
    <n v="0"/>
  </r>
  <r>
    <x v="234"/>
    <n v="0"/>
    <m/>
    <m/>
    <n v="16.5"/>
    <n v="16.488309676023189"/>
    <n v="16.524493340279481"/>
    <n v="16.496661923022433"/>
    <n v="16.5"/>
    <n v="0"/>
    <n v="0"/>
    <n v="0"/>
  </r>
  <r>
    <x v="235"/>
    <n v="0"/>
    <m/>
    <m/>
    <n v="16.5"/>
    <n v="16.501762938608493"/>
    <n v="16.488309676023189"/>
    <n v="16.524493340279481"/>
    <n v="16.5"/>
    <n v="0"/>
    <n v="0"/>
    <n v="0"/>
  </r>
  <r>
    <x v="236"/>
    <n v="0"/>
    <m/>
    <m/>
    <n v="16.5"/>
    <n v="16.501066918025224"/>
    <n v="16.501762938608493"/>
    <n v="16.488309676023185"/>
    <n v="16.5"/>
    <n v="0"/>
    <n v="0"/>
    <n v="0"/>
  </r>
  <r>
    <x v="237"/>
    <n v="0.5"/>
    <m/>
    <m/>
    <n v="16"/>
    <n v="15.66583938455264"/>
    <n v="16.501066918025224"/>
    <n v="16.501762938608493"/>
    <n v="16"/>
    <n v="0.5"/>
    <n v="0"/>
    <n v="0"/>
  </r>
  <r>
    <x v="238"/>
    <n v="2"/>
    <m/>
    <m/>
    <n v="14.5"/>
    <n v="13.583569154719477"/>
    <n v="15.66583938455264"/>
    <n v="16.50106691802522"/>
    <n v="14.5"/>
    <n v="2"/>
    <n v="0"/>
    <n v="0.5"/>
  </r>
  <r>
    <x v="239"/>
    <n v="2.5"/>
    <m/>
    <m/>
    <n v="14"/>
    <n v="13.930575525214824"/>
    <n v="13.583569154719475"/>
    <n v="15.665839384552642"/>
    <n v="14"/>
    <n v="2.5"/>
    <n v="0"/>
    <n v="1"/>
  </r>
  <r>
    <x v="240"/>
    <n v="1.7"/>
    <m/>
    <m/>
    <n v="14.8"/>
    <n v="15.437450711606012"/>
    <n v="13.930575525214824"/>
    <n v="13.583569154719477"/>
    <n v="14.8"/>
    <n v="1.6999999999999993"/>
    <n v="0"/>
    <n v="0.19999999999999929"/>
  </r>
  <r>
    <x v="241"/>
    <n v="0.30000000000000071"/>
    <m/>
    <m/>
    <n v="16.2"/>
    <n v="16.959512056661193"/>
    <n v="15.437450711606003"/>
    <n v="13.930575525214826"/>
    <n v="16.2"/>
    <n v="0.30000000000000071"/>
    <n v="0"/>
    <n v="0"/>
  </r>
  <r>
    <x v="242"/>
    <n v="0"/>
    <m/>
    <m/>
    <n v="16.5"/>
    <n v="16.44733551973507"/>
    <n v="16.959512056661193"/>
    <n v="15.437450711605996"/>
    <n v="16.5"/>
    <n v="0"/>
    <n v="0"/>
    <n v="0"/>
  </r>
  <r>
    <x v="243"/>
    <n v="0"/>
    <m/>
    <m/>
    <n v="16.5"/>
    <n v="16.449746897355602"/>
    <n v="16.447335519735063"/>
    <n v="16.959512056661197"/>
    <n v="16.5"/>
    <n v="0"/>
    <n v="0"/>
    <n v="0"/>
  </r>
  <r>
    <x v="244"/>
    <n v="0"/>
    <n v="17.5"/>
    <n v="18"/>
    <n v="16.5"/>
    <n v="16.533903964699693"/>
    <n v="16.449746897355592"/>
    <n v="16.447335519735063"/>
    <n v="16.5"/>
    <n v="0"/>
    <n v="0"/>
    <n v="0"/>
  </r>
  <r>
    <x v="245"/>
    <n v="0"/>
    <m/>
    <m/>
    <n v="16.5"/>
    <n v="16.491423534757555"/>
    <n v="16.533903964699697"/>
    <n v="16.449746897355588"/>
    <n v="16.5"/>
    <n v="0"/>
    <n v="0"/>
    <n v="0"/>
  </r>
  <r>
    <x v="246"/>
    <n v="0"/>
    <m/>
    <m/>
    <n v="16.5"/>
    <n v="16.498637571837943"/>
    <n v="16.491423534757548"/>
    <n v="16.533903964699697"/>
    <n v="16.5"/>
    <n v="0"/>
    <n v="0"/>
    <n v="0"/>
  </r>
  <r>
    <x v="247"/>
    <n v="0"/>
    <m/>
    <m/>
    <n v="16.5"/>
    <n v="16.502110624954771"/>
    <n v="16.498637571837946"/>
    <n v="16.491423534757548"/>
    <n v="16.5"/>
    <n v="0"/>
    <n v="0"/>
    <n v="0"/>
  </r>
  <r>
    <x v="248"/>
    <n v="0"/>
    <m/>
    <m/>
    <n v="16.5"/>
    <n v="16.499171758882959"/>
    <n v="16.502110624954767"/>
    <n v="16.498637571837946"/>
    <n v="16.5"/>
    <n v="0"/>
    <n v="0"/>
    <n v="0"/>
  </r>
  <r>
    <x v="249"/>
    <n v="0"/>
    <m/>
    <m/>
    <n v="16.5"/>
    <n v="16.50006234973273"/>
    <n v="16.499171758882955"/>
    <n v="16.502110624954767"/>
    <n v="16.5"/>
    <n v="0"/>
    <n v="0"/>
    <n v="0"/>
  </r>
  <r>
    <x v="250"/>
    <n v="0"/>
    <m/>
    <m/>
    <n v="16.5"/>
    <n v="16.500106865319811"/>
    <n v="16.500062349732726"/>
    <n v="16.499171758882952"/>
    <n v="16.5"/>
    <n v="0"/>
    <n v="0"/>
    <n v="0"/>
  </r>
  <r>
    <x v="251"/>
    <n v="0"/>
    <m/>
    <m/>
    <n v="16.5"/>
    <n v="16.499936175717973"/>
    <n v="16.500106865319815"/>
    <n v="16.500062349732723"/>
    <n v="16.5"/>
    <n v="0"/>
    <n v="0"/>
    <n v="0"/>
  </r>
  <r>
    <x v="252"/>
    <n v="0"/>
    <m/>
    <m/>
    <n v="16.5"/>
    <n v="16.500014101254379"/>
    <n v="16.499936175717973"/>
    <n v="16.500106865319815"/>
    <n v="16.5"/>
    <n v="0"/>
    <n v="0"/>
    <n v="0"/>
  </r>
  <r>
    <x v="253"/>
    <n v="0"/>
    <m/>
    <m/>
    <n v="16.5"/>
    <n v="16.500003586753152"/>
    <n v="16.500014101254369"/>
    <n v="16.499936175717973"/>
    <n v="16.5"/>
    <n v="0"/>
    <n v="0"/>
    <n v="0"/>
  </r>
  <r>
    <x v="254"/>
    <n v="0"/>
    <m/>
    <m/>
    <n v="16.5"/>
    <n v="16.499995856414365"/>
    <n v="16.500003586753145"/>
    <n v="16.500014101254372"/>
    <n v="16.5"/>
    <n v="0"/>
    <n v="0"/>
    <n v="0"/>
  </r>
  <r>
    <x v="255"/>
    <n v="0"/>
    <m/>
    <m/>
    <n v="16.5"/>
    <n v="16.50000147400063"/>
    <n v="16.499995856414362"/>
    <n v="16.500003586753145"/>
    <n v="16.5"/>
    <n v="0"/>
    <n v="0"/>
    <n v="0"/>
  </r>
  <r>
    <x v="256"/>
    <n v="0"/>
    <m/>
    <m/>
    <n v="16.5"/>
    <n v="16.499999953597293"/>
    <n v="16.500001474000634"/>
    <n v="16.499995856414358"/>
    <n v="16.5"/>
    <n v="0"/>
    <n v="0"/>
    <n v="0"/>
  </r>
  <r>
    <x v="257"/>
    <n v="0.10000000000000142"/>
    <m/>
    <m/>
    <n v="16.399999999999999"/>
    <n v="16.333333110867912"/>
    <n v="16.499999953597296"/>
    <n v="16.50000147400063"/>
    <n v="16.399999999999999"/>
    <n v="0.10000000000000142"/>
    <n v="0"/>
    <n v="0"/>
  </r>
  <r>
    <x v="258"/>
    <n v="0.19999999999999929"/>
    <m/>
    <m/>
    <n v="16.3"/>
    <n v="16.250000118966497"/>
    <n v="16.333333110867912"/>
    <n v="16.4999999535973"/>
    <n v="16.3"/>
    <n v="0.19999999999999929"/>
    <n v="0"/>
    <n v="0"/>
  </r>
  <r>
    <x v="259"/>
    <n v="0"/>
    <m/>
    <m/>
    <n v="16.5"/>
    <n v="16.652777755372099"/>
    <n v="16.250000118966501"/>
    <n v="16.333333110867912"/>
    <n v="16.5"/>
    <n v="0"/>
    <n v="0"/>
    <n v="0"/>
  </r>
  <r>
    <x v="260"/>
    <n v="1.8"/>
    <m/>
    <m/>
    <n v="14.7"/>
    <n v="13.465277769152866"/>
    <n v="16.652777755372103"/>
    <n v="16.250000118966497"/>
    <n v="14.7"/>
    <n v="1.8000000000000007"/>
    <n v="0"/>
    <n v="0.30000000000000071"/>
  </r>
  <r>
    <x v="261"/>
    <n v="4.0999999999999996"/>
    <m/>
    <m/>
    <n v="12.4"/>
    <n v="11.158564822861551"/>
    <n v="13.465277769152866"/>
    <n v="16.652777755372099"/>
    <n v="12.399999999999999"/>
    <n v="4.1000000000000014"/>
    <n v="0"/>
    <n v="2.6000000000000014"/>
  </r>
  <r>
    <x v="262"/>
    <n v="5"/>
    <m/>
    <m/>
    <n v="11.5"/>
    <n v="11.343171293710414"/>
    <n v="11.15856482286155"/>
    <n v="13.465277769152868"/>
    <n v="11.5"/>
    <n v="5"/>
    <n v="0"/>
    <n v="3.5"/>
  </r>
  <r>
    <x v="263"/>
    <n v="4.4000000000000004"/>
    <m/>
    <m/>
    <n v="12.1"/>
    <n v="12.635320216001203"/>
    <n v="11.343171293710412"/>
    <n v="11.15856482286155"/>
    <n v="12.1"/>
    <n v="4.4000000000000004"/>
    <n v="0"/>
    <n v="2.9000000000000004"/>
  </r>
  <r>
    <x v="264"/>
    <n v="3.7"/>
    <m/>
    <m/>
    <n v="12.8"/>
    <n v="13.125144676380998"/>
    <n v="12.635320216001205"/>
    <n v="11.343171293710412"/>
    <n v="12.8"/>
    <n v="3.6999999999999993"/>
    <n v="0"/>
    <n v="2.1999999999999993"/>
  </r>
  <r>
    <x v="265"/>
    <n v="2.2000000000000002"/>
    <m/>
    <m/>
    <n v="14.3"/>
    <n v="15.16487429247597"/>
    <n v="13.125144676380998"/>
    <n v="12.635320216001205"/>
    <n v="14.3"/>
    <n v="2.1999999999999993"/>
    <n v="0"/>
    <n v="0.69999999999999929"/>
  </r>
  <r>
    <x v="266"/>
    <n v="1.2"/>
    <m/>
    <m/>
    <n v="15.3"/>
    <n v="15.730038741031851"/>
    <n v="15.16487429247597"/>
    <n v="13.125144676381"/>
    <n v="15.3"/>
    <n v="1.1999999999999993"/>
    <n v="0"/>
    <n v="0"/>
  </r>
  <r>
    <x v="267"/>
    <n v="0.10000000000000142"/>
    <m/>
    <m/>
    <n v="16.399999999999999"/>
    <n v="16.940834914071413"/>
    <n v="15.730038741031844"/>
    <n v="15.164874292475972"/>
    <n v="16.399999999999999"/>
    <n v="0.10000000000000142"/>
    <n v="0"/>
    <n v="0"/>
  </r>
  <r>
    <x v="268"/>
    <n v="0"/>
    <m/>
    <m/>
    <n v="16.5"/>
    <n v="16.407909419458985"/>
    <n v="16.940834914071417"/>
    <n v="15.730038741031844"/>
    <n v="16.5"/>
    <n v="0"/>
    <n v="0"/>
    <n v="0"/>
  </r>
  <r>
    <x v="269"/>
    <n v="0.19999999999999929"/>
    <m/>
    <m/>
    <n v="16.3"/>
    <n v="16.139239471258609"/>
    <n v="16.407909419458981"/>
    <n v="16.940834914071417"/>
    <n v="16.3"/>
    <n v="0.19999999999999929"/>
    <n v="0"/>
    <n v="0"/>
  </r>
  <r>
    <x v="270"/>
    <n v="1.1000000000000001"/>
    <m/>
    <m/>
    <n v="15.4"/>
    <n v="14.862395361127534"/>
    <n v="16.139239471258609"/>
    <n v="16.407909419458981"/>
    <n v="15.4"/>
    <n v="1.0999999999999996"/>
    <n v="0"/>
    <n v="0"/>
  </r>
  <r>
    <x v="271"/>
    <n v="1.6"/>
    <m/>
    <m/>
    <n v="14.9"/>
    <n v="14.712262407559797"/>
    <n v="14.86239536112754"/>
    <n v="16.139239471258609"/>
    <n v="14.900000000000002"/>
    <n v="1.5999999999999979"/>
    <n v="2.2204460492503131E-15"/>
    <n v="9.9999999999997868E-2"/>
  </r>
  <r>
    <x v="272"/>
    <n v="2.9"/>
    <m/>
    <m/>
    <n v="13.6"/>
    <n v="12.833469569365512"/>
    <n v="14.712262407559797"/>
    <n v="14.862395361127536"/>
    <n v="13.6"/>
    <n v="2.9000000000000004"/>
    <n v="0"/>
    <n v="1.4000000000000004"/>
  </r>
  <r>
    <x v="273"/>
    <n v="3.9"/>
    <m/>
    <m/>
    <n v="12.6"/>
    <n v="12.131221480723944"/>
    <n v="12.833469569365514"/>
    <n v="14.712262407559797"/>
    <n v="12.6"/>
    <n v="3.9000000000000004"/>
    <n v="0"/>
    <n v="2.4000000000000004"/>
  </r>
  <r>
    <x v="274"/>
    <n v="4.8"/>
    <n v="37.299999999999997"/>
    <n v="37"/>
    <n v="11.7"/>
    <n v="11.295477664743776"/>
    <n v="12.131221480723941"/>
    <n v="12.833469569365512"/>
    <n v="11.7"/>
    <n v="4.8000000000000007"/>
    <n v="0"/>
    <n v="3.3000000000000007"/>
  </r>
  <r>
    <x v="275"/>
    <n v="3.9"/>
    <m/>
    <m/>
    <n v="12.6"/>
    <n v="13.330390920840788"/>
    <n v="11.295477664743776"/>
    <n v="12.131221480723941"/>
    <n v="12.6"/>
    <n v="3.9000000000000004"/>
    <n v="0"/>
    <n v="2.4000000000000004"/>
  </r>
  <r>
    <x v="276"/>
    <n v="4.5"/>
    <m/>
    <m/>
    <n v="12"/>
    <n v="11.452224928788979"/>
    <n v="13.330390920840783"/>
    <n v="11.295477664743778"/>
    <n v="12"/>
    <n v="4.5"/>
    <n v="0"/>
    <n v="3"/>
  </r>
  <r>
    <x v="277"/>
    <n v="4.5999999999999996"/>
    <m/>
    <m/>
    <n v="11.9"/>
    <n v="11.885489048798714"/>
    <n v="11.452224928788979"/>
    <n v="13.330390920840779"/>
    <n v="11.9"/>
    <n v="4.5999999999999996"/>
    <n v="0"/>
    <n v="3.0999999999999996"/>
  </r>
  <r>
    <x v="278"/>
    <n v="4.5999999999999996"/>
    <m/>
    <m/>
    <n v="11.9"/>
    <n v="11.981884654135813"/>
    <n v="11.885489048798714"/>
    <n v="11.452224928788981"/>
    <n v="11.899999999999999"/>
    <n v="4.6000000000000014"/>
    <n v="0"/>
    <n v="3.1000000000000014"/>
  </r>
  <r>
    <x v="279"/>
    <n v="4.4000000000000004"/>
    <m/>
    <m/>
    <n v="12.1"/>
    <n v="12.194809498132306"/>
    <n v="11.981884654135815"/>
    <n v="11.885489048798714"/>
    <n v="12.1"/>
    <n v="4.4000000000000004"/>
    <n v="0"/>
    <n v="2.9000000000000004"/>
  </r>
  <r>
    <x v="280"/>
    <n v="4.5"/>
    <m/>
    <m/>
    <n v="12"/>
    <n v="11.905614475244546"/>
    <n v="12.194809498132305"/>
    <n v="11.981884654135815"/>
    <n v="12"/>
    <n v="4.5"/>
    <n v="0"/>
    <n v="3"/>
  </r>
  <r>
    <x v="281"/>
    <n v="3.8"/>
    <m/>
    <m/>
    <n v="12.7"/>
    <n v="13.181391179355677"/>
    <n v="11.905614475244544"/>
    <n v="12.194809498132301"/>
    <n v="12.7"/>
    <n v="3.8000000000000007"/>
    <n v="0"/>
    <n v="2.3000000000000007"/>
  </r>
  <r>
    <x v="282"/>
    <n v="2.7"/>
    <m/>
    <m/>
    <n v="13.8"/>
    <n v="14.425035331114742"/>
    <n v="13.181391179355673"/>
    <n v="11.905614475244546"/>
    <n v="13.8"/>
    <n v="2.6999999999999993"/>
    <n v="0"/>
    <n v="1.1999999999999993"/>
  </r>
  <r>
    <x v="283"/>
    <n v="2.6"/>
    <m/>
    <m/>
    <n v="13.9"/>
    <n v="13.757250471216684"/>
    <n v="14.425035331114742"/>
    <n v="13.181391179355675"/>
    <n v="13.9"/>
    <n v="2.5999999999999996"/>
    <n v="0"/>
    <n v="1.0999999999999996"/>
  </r>
  <r>
    <x v="284"/>
    <n v="0.80000000000000071"/>
    <m/>
    <m/>
    <n v="15.7"/>
    <n v="16.883868875872537"/>
    <n v="13.757250471216679"/>
    <n v="14.425035331114744"/>
    <n v="15.7"/>
    <n v="0.80000000000000071"/>
    <n v="0"/>
    <n v="0"/>
  </r>
  <r>
    <x v="285"/>
    <n v="0.30000000000000071"/>
    <m/>
    <m/>
    <n v="16.2"/>
    <n v="16.265190483527618"/>
    <n v="16.883868875872537"/>
    <n v="13.757250471216675"/>
    <n v="16.2"/>
    <n v="0.30000000000000071"/>
    <n v="0"/>
    <n v="0"/>
  </r>
  <r>
    <x v="286"/>
    <n v="0.10000000000000142"/>
    <m/>
    <m/>
    <n v="16.399999999999999"/>
    <n v="16.386759945590768"/>
    <n v="16.265190483527615"/>
    <n v="16.883868875872537"/>
    <n v="16.399999999999999"/>
    <n v="0.10000000000000142"/>
    <n v="0"/>
    <n v="0"/>
  </r>
  <r>
    <x v="287"/>
    <n v="0.39999999999999858"/>
    <m/>
    <m/>
    <n v="16.100000000000001"/>
    <n v="15.929088279950017"/>
    <n v="16.386759945590768"/>
    <n v="16.265190483527618"/>
    <n v="16.100000000000001"/>
    <n v="0.39999999999999858"/>
    <n v="0"/>
    <n v="0"/>
  </r>
  <r>
    <x v="288"/>
    <n v="0.80000000000000071"/>
    <m/>
    <m/>
    <n v="15.7"/>
    <n v="15.470995869093199"/>
    <n v="15.92908827995001"/>
    <n v="16.386759945590768"/>
    <n v="15.7"/>
    <n v="0.80000000000000071"/>
    <n v="0"/>
    <n v="0"/>
  </r>
  <r>
    <x v="289"/>
    <n v="1.6"/>
    <m/>
    <m/>
    <n v="14.9"/>
    <n v="14.442987352128398"/>
    <n v="15.470995869093203"/>
    <n v="15.92908827995001"/>
    <n v="14.899999999999999"/>
    <n v="1.6000000000000014"/>
    <n v="0"/>
    <n v="0.10000000000000142"/>
  </r>
  <r>
    <x v="290"/>
    <n v="2.6"/>
    <m/>
    <m/>
    <n v="13.9"/>
    <n v="13.366673679086935"/>
    <n v="14.442987352128398"/>
    <n v="15.470995869093205"/>
    <n v="13.9"/>
    <n v="2.5999999999999996"/>
    <n v="0"/>
    <n v="1.0999999999999996"/>
  </r>
  <r>
    <x v="291"/>
    <n v="4.4000000000000004"/>
    <m/>
    <m/>
    <n v="12.1"/>
    <n v="11.076165268435133"/>
    <n v="13.366673679086935"/>
    <n v="14.442987352128398"/>
    <n v="12.1"/>
    <n v="4.4000000000000004"/>
    <n v="0"/>
    <n v="2.9000000000000004"/>
  </r>
  <r>
    <x v="292"/>
    <n v="5.8"/>
    <m/>
    <m/>
    <n v="10.7"/>
    <n v="10.067471752601278"/>
    <n v="11.076165268435128"/>
    <n v="13.366673679086935"/>
    <n v="10.7"/>
    <n v="5.8000000000000007"/>
    <n v="0"/>
    <n v="4.3000000000000007"/>
  </r>
  <r>
    <x v="293"/>
    <n v="4.4000000000000004"/>
    <m/>
    <m/>
    <n v="12.1"/>
    <n v="13.28690324562684"/>
    <n v="10.067471752601278"/>
    <n v="11.076165268435124"/>
    <n v="12.1"/>
    <n v="4.4000000000000004"/>
    <n v="0"/>
    <n v="2.9000000000000004"/>
  </r>
  <r>
    <x v="294"/>
    <n v="3.8"/>
    <m/>
    <m/>
    <n v="12.7"/>
    <n v="12.845303085086368"/>
    <n v="13.286903245626837"/>
    <n v="10.06747175260128"/>
    <n v="12.7"/>
    <n v="3.8000000000000007"/>
    <n v="0"/>
    <n v="2.3000000000000007"/>
  </r>
  <r>
    <x v="295"/>
    <n v="3.2"/>
    <m/>
    <m/>
    <n v="13.3"/>
    <n v="13.529531249852344"/>
    <n v="12.845303085086371"/>
    <n v="13.286903245626837"/>
    <n v="13.3"/>
    <n v="3.1999999999999993"/>
    <n v="0"/>
    <n v="1.6999999999999993"/>
  </r>
  <r>
    <x v="296"/>
    <n v="3.7"/>
    <m/>
    <m/>
    <n v="12.8"/>
    <n v="12.427683860892769"/>
    <n v="13.52953124985234"/>
    <n v="12.845303085086375"/>
    <n v="12.8"/>
    <n v="3.6999999999999993"/>
    <n v="0"/>
    <n v="2.1999999999999993"/>
  </r>
  <r>
    <x v="297"/>
    <n v="3.7"/>
    <m/>
    <m/>
    <n v="12.8"/>
    <n v="12.864569527911563"/>
    <n v="12.427683860892767"/>
    <n v="13.52953124985234"/>
    <n v="12.8"/>
    <n v="3.6999999999999993"/>
    <n v="0"/>
    <n v="2.1999999999999993"/>
  </r>
  <r>
    <x v="298"/>
    <n v="3.9"/>
    <m/>
    <m/>
    <n v="12.6"/>
    <n v="12.496434592562091"/>
    <n v="12.864569527911563"/>
    <n v="12.427683860892769"/>
    <n v="12.600000000000001"/>
    <n v="3.8999999999999986"/>
    <n v="0"/>
    <n v="2.3999999999999986"/>
  </r>
  <r>
    <x v="299"/>
    <n v="2.8"/>
    <m/>
    <m/>
    <n v="13.7"/>
    <n v="14.441021115733696"/>
    <n v="12.496434592562087"/>
    <n v="12.864569527911565"/>
    <n v="13.7"/>
    <n v="2.8000000000000007"/>
    <n v="0"/>
    <n v="1.3000000000000007"/>
  </r>
  <r>
    <x v="300"/>
    <n v="1.8"/>
    <m/>
    <m/>
    <n v="14.7"/>
    <n v="15.196750343372804"/>
    <n v="14.441021115733696"/>
    <n v="12.496434592562089"/>
    <n v="14.7"/>
    <n v="1.8000000000000007"/>
    <n v="0"/>
    <n v="0.30000000000000071"/>
  </r>
  <r>
    <x v="301"/>
    <n v="0.19999999999999929"/>
    <m/>
    <m/>
    <n v="16.3"/>
    <n v="17.161454642357985"/>
    <n v="15.196750343372804"/>
    <n v="14.441021115733701"/>
    <n v="16.3"/>
    <n v="0.19999999999999929"/>
    <n v="0"/>
    <n v="0"/>
  </r>
  <r>
    <x v="302"/>
    <n v="0"/>
    <m/>
    <m/>
    <n v="16.5"/>
    <n v="16.386480954925538"/>
    <n v="17.161454642357988"/>
    <n v="15.1967503433728"/>
    <n v="16.5"/>
    <n v="0"/>
    <n v="0"/>
    <n v="0"/>
  </r>
  <r>
    <x v="303"/>
    <n v="0"/>
    <m/>
    <m/>
    <n v="16.5"/>
    <n v="16.446517082144233"/>
    <n v="16.386480954925538"/>
    <n v="17.161454642357981"/>
    <n v="16.5"/>
    <n v="0"/>
    <n v="0"/>
    <n v="0"/>
  </r>
  <r>
    <x v="304"/>
    <n v="0"/>
    <m/>
    <m/>
    <n v="16.5"/>
    <n v="16.545661299773627"/>
    <n v="16.446517082144233"/>
    <n v="16.386480954925531"/>
    <n v="16.5"/>
    <n v="0"/>
    <n v="0"/>
    <n v="0"/>
  </r>
  <r>
    <x v="305"/>
    <n v="0"/>
    <n v="79.900000000000006"/>
    <n v="80"/>
    <n v="16.5"/>
    <n v="16.486083169755815"/>
    <n v="16.545661299773627"/>
    <n v="16.446517082144226"/>
    <n v="16.5"/>
    <n v="0"/>
    <n v="0"/>
    <n v="0"/>
  </r>
  <r>
    <x v="306"/>
    <n v="2.4"/>
    <m/>
    <m/>
    <n v="14.1"/>
    <n v="12.499348198493156"/>
    <n v="16.486083169755812"/>
    <n v="16.545661299773631"/>
    <n v="14.1"/>
    <n v="2.4000000000000004"/>
    <n v="0"/>
    <n v="0.90000000000000036"/>
  </r>
  <r>
    <x v="307"/>
    <n v="3.2"/>
    <m/>
    <m/>
    <n v="13.3"/>
    <n v="13.169312039127457"/>
    <n v="12.499348198493152"/>
    <n v="16.486083169755812"/>
    <n v="13.3"/>
    <n v="3.1999999999999993"/>
    <n v="0"/>
    <n v="1.6999999999999993"/>
  </r>
  <r>
    <x v="308"/>
    <n v="1.8"/>
    <m/>
    <m/>
    <n v="14.7"/>
    <n v="15.832119280687412"/>
    <n v="13.16931203912746"/>
    <n v="12.499348198493152"/>
    <n v="14.7"/>
    <n v="1.8000000000000007"/>
    <n v="0"/>
    <n v="0.30000000000000071"/>
  </r>
  <r>
    <x v="309"/>
    <n v="2.7"/>
    <m/>
    <m/>
    <n v="13.8"/>
    <n v="12.889055019801718"/>
    <n v="15.832119280687412"/>
    <n v="13.169312039127465"/>
    <n v="13.8"/>
    <n v="2.6999999999999993"/>
    <n v="0"/>
    <n v="1.1999999999999993"/>
  </r>
  <r>
    <x v="310"/>
    <n v="5.6"/>
    <m/>
    <m/>
    <n v="10.9"/>
    <n v="9.0834526099845725"/>
    <n v="12.889055019801718"/>
    <n v="15.832119280687413"/>
    <n v="10.900000000000002"/>
    <n v="5.5999999999999979"/>
    <n v="0"/>
    <n v="4.0999999999999979"/>
  </r>
  <r>
    <x v="311"/>
    <n v="5.8"/>
    <m/>
    <m/>
    <n v="10.7"/>
    <n v="11.143431191707426"/>
    <n v="9.0834526099845725"/>
    <n v="12.889055019801718"/>
    <n v="10.7"/>
    <n v="5.8000000000000007"/>
    <n v="0"/>
    <n v="4.3000000000000007"/>
  </r>
  <r>
    <x v="312"/>
    <n v="5.8"/>
    <m/>
    <m/>
    <n v="10.7"/>
    <n v="10.747708969148858"/>
    <n v="11.143431191707425"/>
    <n v="9.0834526099845725"/>
    <n v="10.7"/>
    <n v="5.8000000000000007"/>
    <n v="0"/>
    <n v="4.3000000000000007"/>
  </r>
  <r>
    <x v="313"/>
    <n v="4.3"/>
    <m/>
    <m/>
    <n v="12.2"/>
    <n v="13.102240316807666"/>
    <n v="10.747708969148858"/>
    <n v="11.143431191707425"/>
    <n v="12.2"/>
    <n v="4.3000000000000007"/>
    <n v="0"/>
    <n v="2.8000000000000007"/>
  </r>
  <r>
    <x v="314"/>
    <n v="5.8"/>
    <m/>
    <m/>
    <n v="10.7"/>
    <n v="9.4909283467380234"/>
    <n v="13.102240316807665"/>
    <n v="10.747708969148858"/>
    <n v="10.7"/>
    <n v="5.8000000000000007"/>
    <n v="0"/>
    <n v="4.3000000000000007"/>
  </r>
  <r>
    <x v="315"/>
    <n v="7.6"/>
    <m/>
    <m/>
    <n v="8.9"/>
    <n v="7.9041624404963784"/>
    <n v="9.4909283467380234"/>
    <n v="13.102240316807663"/>
    <n v="8.9"/>
    <n v="7.6"/>
    <n v="0"/>
    <n v="6.1"/>
  </r>
  <r>
    <x v="316"/>
    <n v="6.8"/>
    <m/>
    <m/>
    <n v="9.6999999999999993"/>
    <n v="10.632764055295473"/>
    <n v="7.9041624404963784"/>
    <n v="9.4909283467380234"/>
    <n v="9.6999999999999993"/>
    <n v="6.8000000000000007"/>
    <n v="0"/>
    <n v="5.3000000000000007"/>
  </r>
  <r>
    <x v="317"/>
    <n v="7.8"/>
    <m/>
    <m/>
    <n v="8.6999999999999993"/>
    <n v="7.8662575656028668"/>
    <n v="10.632764055295473"/>
    <n v="7.9041624404963784"/>
    <n v="8.6999999999999993"/>
    <n v="7.8000000000000007"/>
    <n v="0"/>
    <n v="6.3000000000000007"/>
  </r>
  <r>
    <x v="318"/>
    <n v="7.7"/>
    <m/>
    <m/>
    <n v="8.8000000000000007"/>
    <n v="8.9614105413159884"/>
    <n v="7.8662575656028677"/>
    <n v="10.632764055295473"/>
    <n v="8.8000000000000007"/>
    <n v="7.6999999999999993"/>
    <n v="0"/>
    <n v="6.1999999999999993"/>
  </r>
  <r>
    <x v="319"/>
    <n v="9.6999999999999993"/>
    <m/>
    <m/>
    <n v="6.8000000000000007"/>
    <n v="5.5415851350748628"/>
    <n v="8.9614105413159884"/>
    <n v="7.8662575656028677"/>
    <n v="6.8000000000000007"/>
    <n v="9.6999999999999993"/>
    <n v="0"/>
    <n v="8.1999999999999993"/>
  </r>
  <r>
    <x v="320"/>
    <n v="10.5"/>
    <m/>
    <m/>
    <n v="6"/>
    <n v="5.7356390089099047"/>
    <n v="5.5415851350748619"/>
    <n v="8.9614105413159884"/>
    <n v="6"/>
    <n v="10.5"/>
    <n v="0"/>
    <n v="9"/>
  </r>
  <r>
    <x v="321"/>
    <n v="11.2"/>
    <m/>
    <m/>
    <n v="5.3000000000000007"/>
    <n v="5.0419163063659056"/>
    <n v="5.7356390089099039"/>
    <n v="5.5415851350748619"/>
    <n v="5.3000000000000007"/>
    <n v="11.2"/>
    <n v="0"/>
    <n v="9.6999999999999993"/>
  </r>
  <r>
    <x v="322"/>
    <n v="12.1"/>
    <m/>
    <m/>
    <n v="4.4000000000000004"/>
    <n v="3.8564353453320641"/>
    <n v="5.0419163063659056"/>
    <n v="5.735639008909903"/>
    <n v="4.4000000000000004"/>
    <n v="12.1"/>
    <n v="0"/>
    <n v="10.6"/>
  </r>
  <r>
    <x v="323"/>
    <n v="12.8"/>
    <m/>
    <m/>
    <n v="3.6999999999999993"/>
    <n v="3.398129609606316"/>
    <n v="3.8564353453320641"/>
    <n v="5.0419163063659056"/>
    <n v="3.6999999999999993"/>
    <n v="12.8"/>
    <n v="0"/>
    <n v="11.3"/>
  </r>
  <r>
    <x v="324"/>
    <n v="15"/>
    <m/>
    <m/>
    <n v="1.5"/>
    <n v="0.15819597097483135"/>
    <n v="3.398129609606316"/>
    <n v="3.8564353453320632"/>
    <n v="1.5"/>
    <n v="15"/>
    <n v="0"/>
    <n v="13.5"/>
  </r>
  <r>
    <x v="325"/>
    <n v="15.6"/>
    <m/>
    <m/>
    <n v="0.90000000000000036"/>
    <n v="0.85454707957819886"/>
    <n v="0.15819597097483151"/>
    <n v="3.398129609606316"/>
    <n v="0.90000000000000036"/>
    <n v="15.6"/>
    <n v="0"/>
    <n v="14.1"/>
  </r>
  <r>
    <x v="326"/>
    <n v="13.8"/>
    <m/>
    <m/>
    <n v="2.6999999999999993"/>
    <n v="4.0463604650484282"/>
    <n v="0.85454707957819809"/>
    <n v="0.15819597097483151"/>
    <n v="2.6999999999999993"/>
    <n v="13.8"/>
    <n v="0"/>
    <n v="12.3"/>
  </r>
  <r>
    <x v="327"/>
    <n v="13.8"/>
    <m/>
    <m/>
    <n v="2.6999999999999993"/>
    <n v="2.334395254212752"/>
    <n v="4.0463604650484282"/>
    <n v="0.85454707957819842"/>
    <n v="2.6999999999999993"/>
    <n v="13.8"/>
    <n v="0"/>
    <n v="12.3"/>
  </r>
  <r>
    <x v="328"/>
    <n v="14.9"/>
    <m/>
    <m/>
    <n v="1.5999999999999996"/>
    <n v="0.8250756287188854"/>
    <n v="2.334395254212752"/>
    <n v="4.0463604650484282"/>
    <n v="1.5999999999999996"/>
    <n v="14.9"/>
    <n v="0"/>
    <n v="13.4"/>
  </r>
  <r>
    <x v="329"/>
    <n v="15.1"/>
    <m/>
    <m/>
    <n v="1.4000000000000004"/>
    <n v="1.531729643271766"/>
    <n v="0.8250756287188854"/>
    <n v="2.334395254212752"/>
    <n v="1.4000000000000004"/>
    <n v="15.1"/>
    <n v="0"/>
    <n v="13.6"/>
  </r>
  <r>
    <x v="330"/>
    <n v="15"/>
    <m/>
    <m/>
    <n v="1.5"/>
    <n v="1.5966225735776363"/>
    <n v="1.5317296432717658"/>
    <n v="0.8250756287188854"/>
    <n v="1.5"/>
    <n v="15"/>
    <n v="0"/>
    <n v="13.5"/>
  </r>
  <r>
    <x v="331"/>
    <n v="15.5"/>
    <m/>
    <m/>
    <n v="1"/>
    <n v="0.61306710599922087"/>
    <n v="1.596622573577636"/>
    <n v="1.5317296432717664"/>
    <n v="1"/>
    <n v="15.5"/>
    <n v="0"/>
    <n v="14"/>
  </r>
  <r>
    <x v="332"/>
    <n v="15.3"/>
    <m/>
    <m/>
    <n v="1.1999999999999993"/>
    <n v="1.427362684737449"/>
    <n v="0.61306710599922098"/>
    <n v="1.5966225735776363"/>
    <n v="1.1999999999999993"/>
    <n v="15.3"/>
    <n v="0"/>
    <n v="13.8"/>
  </r>
  <r>
    <x v="333"/>
    <n v="14.8"/>
    <m/>
    <m/>
    <n v="1.6999999999999993"/>
    <n v="2.0174741399647376"/>
    <n v="1.4273626847374492"/>
    <n v="0.61306710599922098"/>
    <n v="1.6999999999999993"/>
    <n v="14.8"/>
    <n v="0"/>
    <n v="13.3"/>
  </r>
  <r>
    <x v="334"/>
    <n v="14.6"/>
    <m/>
    <m/>
    <n v="1.9000000000000004"/>
    <n v="1.9200358158947237"/>
    <n v="2.0174741399647376"/>
    <n v="1.4273626847374499"/>
    <n v="1.9000000000000004"/>
    <n v="14.6"/>
    <n v="0"/>
    <n v="13.1"/>
  </r>
  <r>
    <x v="335"/>
    <n v="15"/>
    <n v="302.00000000000006"/>
    <n v="302"/>
    <n v="1.5"/>
    <n v="1.2037364020585153"/>
    <n v="1.9200358158947237"/>
    <n v="2.0174741399647376"/>
    <n v="1.5"/>
    <n v="15"/>
    <n v="0"/>
    <n v="13.5"/>
  </r>
  <r>
    <x v="336"/>
    <n v="15"/>
    <m/>
    <m/>
    <n v="1.5"/>
    <n v="1.5781258296549552"/>
    <n v="1.2037364020585151"/>
    <n v="1.9200358158947239"/>
    <n v="1.5"/>
    <n v="15"/>
    <n v="0"/>
    <n v="13.5"/>
  </r>
  <r>
    <x v="337"/>
    <n v="12.6"/>
    <m/>
    <m/>
    <n v="3.9000000000000004"/>
    <n v="5.5103143514961035"/>
    <n v="1.5781258296549565"/>
    <n v="1.2037364020585151"/>
    <n v="3.9000000000000004"/>
    <n v="12.6"/>
    <n v="0"/>
    <n v="11.1"/>
  </r>
  <r>
    <x v="338"/>
    <n v="9.9"/>
    <m/>
    <m/>
    <n v="6.6"/>
    <n v="7.9818218526427893"/>
    <n v="5.5103143514961017"/>
    <n v="1.5781258296549572"/>
    <n v="6.6"/>
    <n v="9.9"/>
    <n v="0"/>
    <n v="8.4"/>
  </r>
  <r>
    <x v="339"/>
    <n v="9.1"/>
    <m/>
    <m/>
    <n v="7.4"/>
    <n v="7.4240366817625905"/>
    <n v="7.9818218526427875"/>
    <n v="5.5103143514961017"/>
    <n v="7.4"/>
    <n v="9.1"/>
    <n v="0"/>
    <n v="7.6"/>
  </r>
  <r>
    <x v="340"/>
    <n v="9.8000000000000007"/>
    <m/>
    <m/>
    <n v="6.6999999999999993"/>
    <n v="6.1243446836782391"/>
    <n v="7.4240366817625913"/>
    <n v="7.9818218526427875"/>
    <n v="6.6999999999999993"/>
    <n v="9.8000000000000007"/>
    <n v="0"/>
    <n v="8.3000000000000007"/>
  </r>
  <r>
    <x v="341"/>
    <n v="11.2"/>
    <m/>
    <m/>
    <n v="5.3000000000000007"/>
    <n v="4.5338215445337839"/>
    <n v="6.1243446836782374"/>
    <n v="7.4240366817625913"/>
    <n v="5.3000000000000007"/>
    <n v="11.2"/>
    <n v="0"/>
    <n v="9.6999999999999993"/>
  </r>
  <r>
    <x v="342"/>
    <n v="11.5"/>
    <m/>
    <m/>
    <n v="5"/>
    <n v="5.0456984471200679"/>
    <n v="4.5338215445337857"/>
    <n v="6.1243446836782374"/>
    <n v="5"/>
    <n v="11.5"/>
    <n v="0"/>
    <n v="10"/>
  </r>
  <r>
    <x v="343"/>
    <n v="11.7"/>
    <m/>
    <m/>
    <n v="4.8000000000000007"/>
    <n v="4.7215138523510038"/>
    <n v="5.0456984471200661"/>
    <n v="4.5338215445337848"/>
    <n v="4.8000000000000007"/>
    <n v="11.7"/>
    <n v="0"/>
    <n v="10.199999999999999"/>
  </r>
  <r>
    <x v="344"/>
    <n v="12.6"/>
    <m/>
    <m/>
    <n v="3.9000000000000004"/>
    <n v="3.2982933326378214"/>
    <n v="4.7215138523510038"/>
    <n v="5.0456984471200634"/>
    <n v="3.9000000000000004"/>
    <n v="12.6"/>
    <n v="0"/>
    <n v="11.1"/>
  </r>
  <r>
    <x v="345"/>
    <n v="14.2"/>
    <m/>
    <m/>
    <n v="2.3000000000000007"/>
    <n v="1.3972676916225899"/>
    <n v="3.2982933326378205"/>
    <n v="4.7215138523510047"/>
    <n v="2.3000000000000007"/>
    <n v="14.2"/>
    <n v="0"/>
    <n v="12.7"/>
  </r>
  <r>
    <x v="346"/>
    <n v="15.4"/>
    <m/>
    <m/>
    <n v="1.0999999999999996"/>
    <n v="0.58498393208240096"/>
    <n v="1.3972676916225901"/>
    <n v="3.2982933326378205"/>
    <n v="1.0999999999999996"/>
    <n v="15.4"/>
    <n v="0"/>
    <n v="13.9"/>
  </r>
  <r>
    <x v="347"/>
    <n v="13.1"/>
    <m/>
    <m/>
    <n v="3.4000000000000004"/>
    <n v="5.1412967520217023"/>
    <n v="0.58498393208239985"/>
    <n v="1.3972676916225901"/>
    <n v="3.4000000000000004"/>
    <n v="13.1"/>
    <n v="0"/>
    <n v="11.6"/>
  </r>
  <r>
    <x v="348"/>
    <n v="10.8"/>
    <m/>
    <m/>
    <n v="5.6999999999999993"/>
    <n v="6.8318543019754143"/>
    <n v="5.1412967520217041"/>
    <n v="0.58498393208239907"/>
    <n v="5.6999999999999993"/>
    <n v="10.8"/>
    <n v="0"/>
    <n v="9.3000000000000007"/>
  </r>
  <r>
    <x v="349"/>
    <n v="10.6"/>
    <m/>
    <m/>
    <n v="5.9"/>
    <n v="5.5605233903420093"/>
    <n v="6.8318543019754152"/>
    <n v="5.1412967520217023"/>
    <n v="5.9"/>
    <n v="10.6"/>
    <n v="0"/>
    <n v="9.1"/>
  </r>
  <r>
    <x v="350"/>
    <n v="10.6"/>
    <m/>
    <m/>
    <n v="5.9"/>
    <n v="5.9144292544997601"/>
    <n v="5.5605233903420093"/>
    <n v="6.8318543019754152"/>
    <n v="5.9"/>
    <n v="10.6"/>
    <n v="0"/>
    <n v="9.1"/>
  </r>
  <r>
    <x v="351"/>
    <n v="10.4"/>
    <m/>
    <m/>
    <n v="6.1"/>
    <n v="6.2826981410264517"/>
    <n v="5.9144292544997601"/>
    <n v="5.5605233903420093"/>
    <n v="6.1"/>
    <n v="10.4"/>
    <n v="0"/>
    <n v="8.9"/>
  </r>
  <r>
    <x v="352"/>
    <n v="13.4"/>
    <m/>
    <m/>
    <n v="3.0999999999999996"/>
    <n v="1.0395793870701473"/>
    <n v="6.2826981410264517"/>
    <n v="5.9144292544997601"/>
    <n v="3.0999999999999996"/>
    <n v="13.4"/>
    <n v="0"/>
    <n v="11.9"/>
  </r>
  <r>
    <x v="353"/>
    <n v="14.9"/>
    <m/>
    <m/>
    <n v="1.5999999999999996"/>
    <n v="1.0997606162938505"/>
    <n v="1.0395793870701473"/>
    <n v="6.2826981410264526"/>
    <n v="1.5999999999999996"/>
    <n v="14.9"/>
    <n v="0"/>
    <n v="13.4"/>
  </r>
  <r>
    <x v="354"/>
    <n v="14.5"/>
    <m/>
    <m/>
    <n v="2"/>
    <n v="2.6101897940080505"/>
    <n v="1.0997606162938498"/>
    <n v="1.0395793870701469"/>
    <n v="2"/>
    <n v="14.5"/>
    <n v="0"/>
    <n v="13"/>
  </r>
  <r>
    <x v="355"/>
    <n v="14.2"/>
    <m/>
    <m/>
    <n v="2.3000000000000007"/>
    <n v="2.3449450002803345"/>
    <n v="2.6101897940080505"/>
    <n v="1.0997606162938489"/>
    <n v="2.3000000000000007"/>
    <n v="14.2"/>
    <n v="0"/>
    <n v="12.7"/>
  </r>
  <r>
    <x v="356"/>
    <n v="13.2"/>
    <m/>
    <m/>
    <n v="3.3000000000000007"/>
    <n v="3.8924958675251595"/>
    <n v="2.3449450002803336"/>
    <n v="2.6101897940080496"/>
    <n v="3.3000000000000007"/>
    <n v="13.2"/>
    <n v="0"/>
    <n v="11.7"/>
  </r>
  <r>
    <x v="357"/>
    <n v="11.9"/>
    <m/>
    <m/>
    <n v="4.5999999999999996"/>
    <n v="5.3295945661906972"/>
    <n v="3.8924958675251604"/>
    <n v="2.344945000280334"/>
    <n v="4.5999999999999996"/>
    <n v="11.9"/>
    <n v="0"/>
    <n v="10.4"/>
  </r>
  <r>
    <x v="358"/>
    <n v="11"/>
    <m/>
    <m/>
    <n v="5.5"/>
    <n v="5.8531200723171253"/>
    <n v="5.3295945661906954"/>
    <n v="3.8924958675251609"/>
    <n v="5.5"/>
    <n v="11"/>
    <n v="0"/>
    <n v="9.5"/>
  </r>
  <r>
    <x v="359"/>
    <n v="10.6"/>
    <m/>
    <m/>
    <n v="5.9"/>
    <n v="6.0185075361429892"/>
    <n v="5.8531200723171253"/>
    <n v="5.3295945661906936"/>
    <n v="5.9"/>
    <n v="10.6"/>
    <n v="0"/>
    <n v="9.1"/>
  </r>
  <r>
    <x v="360"/>
    <n v="11.3"/>
    <m/>
    <m/>
    <n v="5.1999999999999993"/>
    <n v="4.6818928865423173"/>
    <n v="6.0185075361429874"/>
    <n v="5.8531200723171262"/>
    <n v="5.1999999999999993"/>
    <n v="11.3"/>
    <n v="0"/>
    <n v="9.8000000000000007"/>
  </r>
  <r>
    <x v="361"/>
    <n v="13.3"/>
    <m/>
    <m/>
    <n v="3.1999999999999993"/>
    <n v="1.989302300705009"/>
    <n v="4.6818928865423182"/>
    <n v="6.0185075361429874"/>
    <n v="3.1999999999999993"/>
    <n v="13.3"/>
    <n v="0"/>
    <n v="11.8"/>
  </r>
  <r>
    <x v="362"/>
    <n v="16.3"/>
    <m/>
    <m/>
    <n v="0.19999999999999929"/>
    <n v="-1.4416332981095588"/>
    <n v="1.9893023007050086"/>
    <n v="4.6818928865423182"/>
    <n v="0.19999999999999918"/>
    <n v="16.3"/>
    <n v="0"/>
    <n v="14.8"/>
  </r>
  <r>
    <x v="363"/>
    <n v="18"/>
    <m/>
    <m/>
    <n v="-1.5"/>
    <n v="-2.1107337343960557"/>
    <n v="-1.4416332981095583"/>
    <n v="1.9893023007050086"/>
    <n v="-1.5"/>
    <n v="18"/>
    <n v="0"/>
    <n v="16.5"/>
  </r>
  <r>
    <x v="364"/>
    <n v="19.3"/>
    <m/>
    <m/>
    <n v="-2.8000000000000007"/>
    <n v="-3.3710275831170473"/>
    <n v="-2.1107337343960557"/>
    <n v="-1.4416332981095581"/>
    <n v="-2.8000000000000007"/>
    <n v="19.3"/>
    <n v="0"/>
    <n v="17.8"/>
  </r>
  <r>
    <x v="365"/>
    <n v="18.899999999999999"/>
    <m/>
    <m/>
    <n v="-2.3999999999999986"/>
    <n v="-1.9626972527087982"/>
    <n v="-3.3710275831170473"/>
    <n v="-2.1107337343960553"/>
    <n v="-2.3999999999999986"/>
    <n v="18.899999999999999"/>
    <n v="0"/>
    <n v="17.399999999999999"/>
  </r>
  <r>
    <x v="366"/>
    <n v="14.4"/>
    <n v="403.7"/>
    <n v="404"/>
    <n v="2.0999999999999996"/>
    <n v="5.0431865568739065"/>
    <n v="-1.9626972527087982"/>
    <n v="-3.3710275831170478"/>
    <n v="2.0999999999999996"/>
    <n v="14.4"/>
    <n v="0"/>
    <n v="12.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25" applyNumberFormats="0" applyBorderFormats="0" applyFontFormats="0" applyPatternFormats="0" applyAlignmentFormats="0" applyWidthHeightFormats="1" dataCaption="Données" updatedVersion="6" showMemberPropertyTips="0" useAutoFormatting="1" itemPrintTitles="1" createdVersion="1" indent="0" compact="0" compactData="0" gridDropZones="1">
  <location ref="O23:Q37" firstHeaderRow="1" firstDataRow="2" firstDataCol="1"/>
  <pivotFields count="14">
    <pivotField axis="axisRow" compact="0" numFmtId="14" outline="0" showAll="0" includeNewItemsInFilter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numFmtId="198" outline="0" showAll="0" includeNewItemsInFilter="1"/>
    <pivotField compact="0" outline="0" showAll="0" includeNewItemsInFilter="1"/>
    <pivotField compact="0" outline="0" showAll="0" includeNewItemsInFilter="1"/>
    <pivotField compact="0" numFmtId="198" outline="0" showAll="0" includeNewItemsInFilter="1"/>
    <pivotField compact="0" numFmtId="198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>
      <items count="7">
        <item sd="0" x="1"/>
        <item sd="0" x="2"/>
        <item sd="0" x="3"/>
        <item sd="0" x="4"/>
        <item x="0"/>
        <item x="5"/>
        <item t="default"/>
      </items>
    </pivotField>
    <pivotField compact="0" outline="0" showAll="0" includeNewItemsInFilter="1">
      <items count="6">
        <item x="0"/>
        <item x="1"/>
        <item x="2"/>
        <item x="3"/>
        <item x="4"/>
        <item t="default"/>
      </items>
    </pivotField>
  </pivotFields>
  <rowFields count="1"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G15" fld="11" baseField="0" baseItem="0"/>
    <dataField name="Somme de DG 16,5 cal" fld="9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1" cacheId="22" applyNumberFormats="0" applyBorderFormats="0" applyFontFormats="0" applyPatternFormats="0" applyAlignmentFormats="0" applyWidthHeightFormats="1" dataCaption="Données" updatedVersion="6" showMemberPropertyTips="0" useAutoFormatting="1" itemPrintTitles="1" createdVersion="1" indent="0" compact="0" compactData="0" gridDropZones="1">
  <location ref="O23:Q37" firstHeaderRow="1" firstDataRow="2" firstDataCol="1"/>
  <pivotFields count="14">
    <pivotField axis="axisRow" compact="0" numFmtId="14" outline="0" showAll="0" includeNewItemsInFilter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compact="0" numFmtId="198" outline="0" showAll="0" includeNewItemsInFilter="1"/>
    <pivotField compact="0" outline="0" showAll="0" includeNewItemsInFilter="1"/>
    <pivotField compact="0" outline="0" showAll="0" includeNewItemsInFilter="1"/>
    <pivotField compact="0" numFmtId="198" outline="0" showAll="0" includeNewItemsInFilter="1"/>
    <pivotField compact="0" numFmtId="198" outline="0" showAll="0" includeNewItemsInFilter="1"/>
    <pivotField compact="0" outline="0" showAll="0" includeNewItemsInFilter="1"/>
    <pivotField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/>
    <pivotField dataField="1" compact="0" outline="0" showAll="0" includeNewItemsInFilter="1"/>
    <pivotField compact="0" outline="0" showAll="0" includeNewItemsInFilter="1">
      <items count="7">
        <item sd="0" x="0"/>
        <item sd="0" x="1"/>
        <item sd="0" x="2"/>
        <item sd="0" x="3"/>
        <item sd="0" x="4"/>
        <item sd="0" x="5"/>
        <item t="default"/>
      </items>
    </pivotField>
    <pivotField compact="0" outline="0" showAll="0" includeNewItemsInFilter="1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0"/>
  </rowFields>
  <rowItems count="13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G15" fld="11" baseField="0" baseItem="0"/>
    <dataField name="Somme de DG 16,5 cal" fld="9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as.be/fr/degr%C3%A9s-jours" TargetMode="Externa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gas.be/fr/degr%C3%A9s-jours" TargetMode="Externa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17"/>
  <sheetViews>
    <sheetView tabSelected="1" topLeftCell="B1" workbookViewId="0">
      <selection activeCell="D13" sqref="D13"/>
    </sheetView>
  </sheetViews>
  <sheetFormatPr baseColWidth="10" defaultColWidth="9.140625" defaultRowHeight="12.75" x14ac:dyDescent="0.2"/>
  <cols>
    <col min="1" max="1" width="14.42578125" style="43" customWidth="1"/>
    <col min="2" max="2" width="20.5703125" style="42" customWidth="1"/>
    <col min="3" max="3" width="18.28515625" style="42" customWidth="1"/>
    <col min="4" max="4" width="18.7109375" style="1" customWidth="1"/>
    <col min="5" max="14" width="9.140625" style="1"/>
    <col min="15" max="15" width="11.5703125" style="1" bestFit="1" customWidth="1"/>
    <col min="16" max="16" width="15.28515625" style="1" bestFit="1" customWidth="1"/>
    <col min="17" max="19" width="20.5703125" style="1" bestFit="1" customWidth="1"/>
    <col min="20" max="161" width="13.140625" style="1" bestFit="1" customWidth="1"/>
    <col min="162" max="162" width="11.5703125" style="1" bestFit="1" customWidth="1"/>
    <col min="163" max="163" width="8.140625" style="1" bestFit="1" customWidth="1"/>
    <col min="164" max="164" width="6" style="1" bestFit="1" customWidth="1"/>
    <col min="165" max="165" width="8.140625" style="1" bestFit="1" customWidth="1"/>
    <col min="166" max="166" width="4" style="1" bestFit="1" customWidth="1"/>
    <col min="167" max="167" width="6.5703125" style="1" bestFit="1" customWidth="1"/>
    <col min="168" max="168" width="6" style="1" bestFit="1" customWidth="1"/>
    <col min="169" max="169" width="8.140625" style="1" bestFit="1" customWidth="1"/>
    <col min="170" max="170" width="6" style="1" bestFit="1" customWidth="1"/>
    <col min="171" max="171" width="8.140625" style="1" bestFit="1" customWidth="1"/>
    <col min="172" max="172" width="6" style="1" bestFit="1" customWidth="1"/>
    <col min="173" max="173" width="8.140625" style="1" bestFit="1" customWidth="1"/>
    <col min="174" max="174" width="6" style="1" bestFit="1" customWidth="1"/>
    <col min="175" max="175" width="8.140625" style="1" bestFit="1" customWidth="1"/>
    <col min="176" max="176" width="6" style="1" bestFit="1" customWidth="1"/>
    <col min="177" max="177" width="8.140625" style="1" bestFit="1" customWidth="1"/>
    <col min="178" max="178" width="6" style="1" bestFit="1" customWidth="1"/>
    <col min="179" max="179" width="8.140625" style="1" bestFit="1" customWidth="1"/>
    <col min="180" max="180" width="6" style="1" bestFit="1" customWidth="1"/>
    <col min="181" max="181" width="8.140625" style="1" bestFit="1" customWidth="1"/>
    <col min="182" max="182" width="6" style="1" bestFit="1" customWidth="1"/>
    <col min="183" max="183" width="8.140625" style="1" bestFit="1" customWidth="1"/>
    <col min="184" max="184" width="6" style="1" bestFit="1" customWidth="1"/>
    <col min="185" max="185" width="8.140625" style="1" bestFit="1" customWidth="1"/>
    <col min="186" max="186" width="4" style="1" bestFit="1" customWidth="1"/>
    <col min="187" max="187" width="6.5703125" style="1" bestFit="1" customWidth="1"/>
    <col min="188" max="188" width="6" style="1" bestFit="1" customWidth="1"/>
    <col min="189" max="189" width="8.140625" style="1" bestFit="1" customWidth="1"/>
    <col min="190" max="190" width="6" style="1" bestFit="1" customWidth="1"/>
    <col min="191" max="191" width="8.140625" style="1" bestFit="1" customWidth="1"/>
    <col min="192" max="192" width="6" style="1" bestFit="1" customWidth="1"/>
    <col min="193" max="193" width="8.140625" style="1" bestFit="1" customWidth="1"/>
    <col min="194" max="194" width="6" style="1" bestFit="1" customWidth="1"/>
    <col min="195" max="195" width="8.140625" style="1" bestFit="1" customWidth="1"/>
    <col min="196" max="196" width="6" style="1" bestFit="1" customWidth="1"/>
    <col min="197" max="197" width="8.140625" style="1" bestFit="1" customWidth="1"/>
    <col min="198" max="198" width="6" style="1" bestFit="1" customWidth="1"/>
    <col min="199" max="199" width="8.140625" style="1" bestFit="1" customWidth="1"/>
    <col min="200" max="200" width="5" style="1" bestFit="1" customWidth="1"/>
    <col min="201" max="201" width="6.5703125" style="1" bestFit="1" customWidth="1"/>
    <col min="202" max="202" width="6" style="1" bestFit="1" customWidth="1"/>
    <col min="203" max="203" width="8.140625" style="1" bestFit="1" customWidth="1"/>
    <col min="204" max="204" width="6" style="1" bestFit="1" customWidth="1"/>
    <col min="205" max="205" width="8.140625" style="1" bestFit="1" customWidth="1"/>
    <col min="206" max="206" width="6" style="1" bestFit="1" customWidth="1"/>
    <col min="207" max="207" width="8.140625" style="1" bestFit="1" customWidth="1"/>
    <col min="208" max="208" width="6" style="1" bestFit="1" customWidth="1"/>
    <col min="209" max="209" width="8.140625" style="1" bestFit="1" customWidth="1"/>
    <col min="210" max="210" width="6" style="1" bestFit="1" customWidth="1"/>
    <col min="211" max="211" width="8.140625" style="1" bestFit="1" customWidth="1"/>
    <col min="212" max="212" width="6" style="1" bestFit="1" customWidth="1"/>
    <col min="213" max="213" width="8.140625" style="1" bestFit="1" customWidth="1"/>
    <col min="214" max="214" width="6" style="1" bestFit="1" customWidth="1"/>
    <col min="215" max="215" width="8.140625" style="1" bestFit="1" customWidth="1"/>
    <col min="216" max="216" width="6" style="1" bestFit="1" customWidth="1"/>
    <col min="217" max="217" width="8.140625" style="1" bestFit="1" customWidth="1"/>
    <col min="218" max="218" width="6" style="1" bestFit="1" customWidth="1"/>
    <col min="219" max="219" width="8.140625" style="1" bestFit="1" customWidth="1"/>
    <col min="220" max="220" width="5" style="1" bestFit="1" customWidth="1"/>
    <col min="221" max="221" width="7.5703125" style="1" bestFit="1" customWidth="1"/>
    <col min="222" max="222" width="7" style="1" bestFit="1" customWidth="1"/>
    <col min="223" max="223" width="9.140625" style="1"/>
    <col min="224" max="224" width="7" style="1" bestFit="1" customWidth="1"/>
    <col min="225" max="225" width="9.140625" style="1"/>
    <col min="226" max="226" width="7" style="1" bestFit="1" customWidth="1"/>
    <col min="227" max="227" width="9.140625" style="1"/>
    <col min="228" max="228" width="7" style="1" bestFit="1" customWidth="1"/>
    <col min="229" max="229" width="9.140625" style="1"/>
    <col min="230" max="230" width="7" style="1" bestFit="1" customWidth="1"/>
    <col min="231" max="231" width="9.140625" style="1"/>
    <col min="232" max="232" width="7" style="1" bestFit="1" customWidth="1"/>
    <col min="233" max="233" width="9.140625" style="1"/>
    <col min="234" max="234" width="7" style="1" bestFit="1" customWidth="1"/>
    <col min="235" max="235" width="9.140625" style="1"/>
    <col min="236" max="236" width="7" style="1" bestFit="1" customWidth="1"/>
    <col min="237" max="237" width="9.140625" style="1"/>
    <col min="238" max="238" width="5" style="1" bestFit="1" customWidth="1"/>
    <col min="239" max="239" width="7.5703125" style="1" bestFit="1" customWidth="1"/>
    <col min="240" max="240" width="7" style="1" bestFit="1" customWidth="1"/>
    <col min="241" max="241" width="9.140625" style="1"/>
    <col min="242" max="242" width="7" style="1" bestFit="1" customWidth="1"/>
    <col min="243" max="243" width="9.140625" style="1"/>
    <col min="244" max="244" width="7" style="1" bestFit="1" customWidth="1"/>
    <col min="245" max="245" width="9.140625" style="1"/>
    <col min="246" max="246" width="7" style="1" bestFit="1" customWidth="1"/>
    <col min="247" max="247" width="9.140625" style="1"/>
    <col min="248" max="248" width="5" style="1" bestFit="1" customWidth="1"/>
    <col min="249" max="249" width="7.5703125" style="1" bestFit="1" customWidth="1"/>
    <col min="250" max="250" width="7" style="1" bestFit="1" customWidth="1"/>
    <col min="251" max="251" width="9.140625" style="1"/>
    <col min="252" max="252" width="7" style="1" bestFit="1" customWidth="1"/>
    <col min="253" max="253" width="9.140625" style="1"/>
    <col min="254" max="254" width="7" style="1" bestFit="1" customWidth="1"/>
    <col min="255" max="255" width="9.140625" style="1"/>
    <col min="256" max="256" width="7" style="1" bestFit="1" customWidth="1"/>
    <col min="257" max="16384" width="9.140625" style="1"/>
  </cols>
  <sheetData>
    <row r="1" spans="1:4" x14ac:dyDescent="0.2">
      <c r="A1" s="1"/>
      <c r="B1" s="1"/>
      <c r="C1" s="1"/>
    </row>
    <row r="2" spans="1:4" x14ac:dyDescent="0.2">
      <c r="A2" s="1"/>
      <c r="B2" s="1"/>
      <c r="C2" s="1"/>
    </row>
    <row r="3" spans="1:4" s="2" customFormat="1" x14ac:dyDescent="0.2">
      <c r="A3" s="60" t="s">
        <v>46</v>
      </c>
      <c r="B3" s="60"/>
      <c r="C3" s="60"/>
      <c r="D3" s="60"/>
    </row>
    <row r="4" spans="1:4" s="2" customFormat="1" x14ac:dyDescent="0.2">
      <c r="A4" s="61" t="s">
        <v>19</v>
      </c>
      <c r="B4" s="61"/>
      <c r="C4" s="61"/>
      <c r="D4" s="61"/>
    </row>
    <row r="5" spans="1:4" s="2" customFormat="1" x14ac:dyDescent="0.2"/>
    <row r="6" spans="1:4" x14ac:dyDescent="0.2">
      <c r="A6" s="107" t="s">
        <v>47</v>
      </c>
      <c r="B6" s="62"/>
      <c r="C6" s="62"/>
      <c r="D6" s="62"/>
    </row>
    <row r="7" spans="1:4" x14ac:dyDescent="0.2">
      <c r="A7" s="63"/>
      <c r="B7" s="63"/>
      <c r="C7" s="63"/>
      <c r="D7" s="63"/>
    </row>
    <row r="8" spans="1:4" x14ac:dyDescent="0.2">
      <c r="A8" s="54"/>
      <c r="B8" s="54"/>
      <c r="C8" s="54"/>
      <c r="D8" s="54"/>
    </row>
    <row r="9" spans="1:4" x14ac:dyDescent="0.2">
      <c r="A9" s="57" t="s">
        <v>14</v>
      </c>
      <c r="B9" s="57"/>
      <c r="C9" s="58" t="s">
        <v>7</v>
      </c>
      <c r="D9" s="58"/>
    </row>
    <row r="10" spans="1:4" ht="6.75" customHeight="1" x14ac:dyDescent="0.2">
      <c r="A10" s="3"/>
      <c r="B10" s="3"/>
      <c r="C10" s="3"/>
      <c r="D10" s="3"/>
    </row>
    <row r="11" spans="1:4" x14ac:dyDescent="0.2">
      <c r="A11" s="59" t="s">
        <v>8</v>
      </c>
      <c r="B11" s="59"/>
      <c r="C11" s="59"/>
      <c r="D11" s="59"/>
    </row>
    <row r="12" spans="1:4" ht="6.75" customHeight="1" x14ac:dyDescent="0.2">
      <c r="A12" s="3"/>
      <c r="B12" s="3"/>
      <c r="C12" s="3"/>
      <c r="D12" s="3"/>
    </row>
    <row r="13" spans="1:4" x14ac:dyDescent="0.2">
      <c r="A13" s="3" t="s">
        <v>5</v>
      </c>
      <c r="B13" s="3"/>
      <c r="C13" s="4" t="s">
        <v>16</v>
      </c>
      <c r="D13" s="52"/>
    </row>
    <row r="14" spans="1:4" x14ac:dyDescent="0.2">
      <c r="A14" s="3" t="s">
        <v>6</v>
      </c>
      <c r="B14" s="3"/>
      <c r="C14" s="5" t="s">
        <v>17</v>
      </c>
      <c r="D14" s="3"/>
    </row>
    <row r="15" spans="1:4" x14ac:dyDescent="0.2">
      <c r="A15" s="3" t="s">
        <v>9</v>
      </c>
      <c r="B15" s="3"/>
      <c r="C15" s="5" t="s">
        <v>18</v>
      </c>
      <c r="D15" s="3"/>
    </row>
    <row r="16" spans="1:4" ht="6.75" customHeight="1" x14ac:dyDescent="0.2">
      <c r="A16" s="3"/>
      <c r="B16" s="3"/>
      <c r="C16" s="3"/>
      <c r="D16" s="3"/>
    </row>
    <row r="17" spans="1:256" x14ac:dyDescent="0.2">
      <c r="A17" s="59" t="s">
        <v>15</v>
      </c>
      <c r="B17" s="59"/>
      <c r="C17" s="59"/>
      <c r="D17" s="59"/>
    </row>
    <row r="18" spans="1:256" ht="13.5" thickBot="1" x14ac:dyDescent="0.25">
      <c r="A18" s="54"/>
      <c r="B18" s="54"/>
      <c r="C18" s="54"/>
      <c r="D18" s="54"/>
    </row>
    <row r="19" spans="1:256" x14ac:dyDescent="0.2">
      <c r="A19" s="6" t="s">
        <v>0</v>
      </c>
      <c r="B19" s="7" t="s">
        <v>3</v>
      </c>
      <c r="C19" s="8" t="s">
        <v>10</v>
      </c>
      <c r="D19" s="9" t="s">
        <v>12</v>
      </c>
    </row>
    <row r="20" spans="1:256" x14ac:dyDescent="0.2">
      <c r="A20" s="10"/>
      <c r="B20" s="11"/>
      <c r="C20" s="12"/>
      <c r="D20" s="13"/>
      <c r="F20" s="76">
        <v>0.6</v>
      </c>
      <c r="G20" s="76">
        <v>0.3</v>
      </c>
      <c r="H20" s="76">
        <v>0.1</v>
      </c>
      <c r="I20" s="53"/>
      <c r="J20" s="76">
        <v>16.5</v>
      </c>
      <c r="K20" s="90">
        <f>AVERAGE(K25:K389)</f>
        <v>6.3875845252406266E-18</v>
      </c>
      <c r="L20" s="76">
        <v>15</v>
      </c>
    </row>
    <row r="21" spans="1:256" x14ac:dyDescent="0.2">
      <c r="A21" s="14"/>
      <c r="B21" s="15" t="s">
        <v>4</v>
      </c>
      <c r="C21" s="12"/>
      <c r="D21" s="13"/>
      <c r="F21" s="53"/>
      <c r="G21" s="53"/>
      <c r="H21" s="53"/>
      <c r="I21" s="53"/>
      <c r="J21" s="53"/>
      <c r="K21" s="90">
        <f>2*STDEV(K24:K389)</f>
        <v>3.9635062465706837E-16</v>
      </c>
      <c r="L21" s="53"/>
    </row>
    <row r="22" spans="1:256" ht="13.5" thickBot="1" x14ac:dyDescent="0.25">
      <c r="A22" s="16" t="s">
        <v>1</v>
      </c>
      <c r="B22" s="17" t="s">
        <v>2</v>
      </c>
      <c r="C22" s="18" t="s">
        <v>11</v>
      </c>
      <c r="D22" s="19" t="s">
        <v>13</v>
      </c>
      <c r="E22" s="53" t="s">
        <v>23</v>
      </c>
      <c r="F22" s="1" t="s">
        <v>25</v>
      </c>
      <c r="G22" s="1" t="s">
        <v>26</v>
      </c>
      <c r="H22" s="1" t="s">
        <v>24</v>
      </c>
      <c r="I22" s="1" t="s">
        <v>28</v>
      </c>
      <c r="J22" s="1" t="s">
        <v>22</v>
      </c>
      <c r="K22" s="1" t="s">
        <v>29</v>
      </c>
      <c r="L22" s="1" t="s">
        <v>27</v>
      </c>
    </row>
    <row r="23" spans="1:256" x14ac:dyDescent="0.2">
      <c r="A23" s="104">
        <v>38351</v>
      </c>
      <c r="B23" s="105">
        <v>11.7</v>
      </c>
      <c r="C23" s="66"/>
      <c r="D23" s="67"/>
      <c r="E23" s="42">
        <f>16.5-B23</f>
        <v>4.8000000000000007</v>
      </c>
      <c r="F23" s="64">
        <f>E23</f>
        <v>4.8000000000000007</v>
      </c>
      <c r="G23" s="64"/>
      <c r="H23" s="64"/>
      <c r="I23" s="64"/>
      <c r="O23" s="77"/>
      <c r="P23" s="79" t="s">
        <v>45</v>
      </c>
      <c r="Q23" s="78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x14ac:dyDescent="0.2">
      <c r="A24" s="104">
        <v>38352</v>
      </c>
      <c r="B24" s="105">
        <v>9.1999999999999993</v>
      </c>
      <c r="C24" s="66"/>
      <c r="D24" s="67"/>
      <c r="E24" s="42">
        <f>16.5-B24</f>
        <v>7.3000000000000007</v>
      </c>
      <c r="F24" s="64">
        <f>E24</f>
        <v>7.3000000000000007</v>
      </c>
      <c r="G24" s="42">
        <f>F23</f>
        <v>4.8000000000000007</v>
      </c>
      <c r="H24" s="64"/>
      <c r="I24" s="64"/>
      <c r="K24" s="42"/>
      <c r="O24" s="79" t="s">
        <v>1</v>
      </c>
      <c r="P24" s="77" t="s">
        <v>44</v>
      </c>
      <c r="Q24" s="85" t="s">
        <v>43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74" customFormat="1" x14ac:dyDescent="0.2">
      <c r="A25" s="91">
        <v>38353</v>
      </c>
      <c r="B25" s="92">
        <v>8.6</v>
      </c>
      <c r="C25" s="93"/>
      <c r="D25" s="94"/>
      <c r="E25" s="70">
        <f>16.5-B25</f>
        <v>7.9</v>
      </c>
      <c r="F25" s="70">
        <f>(E25-$G$20*F24-$H$20*G24)/$F$20</f>
        <v>8.7166666666666686</v>
      </c>
      <c r="G25" s="70">
        <f>(E25-$F$20*F25-$H$20*G24)/$G$20</f>
        <v>7.2999999999999972</v>
      </c>
      <c r="H25" s="70">
        <f>(E25-$F$20*F25-$G$20*G25)/$H$20</f>
        <v>4.8</v>
      </c>
      <c r="I25" s="70">
        <f>(F25*$F$20+G25*$G$20+H25*$H$20)</f>
        <v>7.9</v>
      </c>
      <c r="J25" s="70">
        <f>$J$20-$I25</f>
        <v>8.6</v>
      </c>
      <c r="K25" s="75">
        <f>B25-J25</f>
        <v>0</v>
      </c>
      <c r="L25" s="70">
        <f>IF($L$20-$I25&gt;0,$L$20-$I25,0)</f>
        <v>7.1</v>
      </c>
      <c r="M25" s="70"/>
      <c r="O25" s="80" t="s">
        <v>32</v>
      </c>
      <c r="P25" s="83">
        <v>319</v>
      </c>
      <c r="Q25" s="86">
        <v>365.5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x14ac:dyDescent="0.2">
      <c r="A26" s="91">
        <v>38354</v>
      </c>
      <c r="B26" s="92">
        <v>10.4</v>
      </c>
      <c r="C26" s="95"/>
      <c r="D26" s="96"/>
      <c r="E26" s="42">
        <f>16.5-B26</f>
        <v>6.1</v>
      </c>
      <c r="F26" s="70">
        <f t="shared" ref="F26:F89" si="0">(E26-$G$20*F25-$H$20*G25)/$F$20</f>
        <v>4.591666666666665</v>
      </c>
      <c r="G26" s="70">
        <f t="shared" ref="G26:G89" si="1">(E26-$F$20*F26-$H$20*G25)/$G$20</f>
        <v>8.7166666666666703</v>
      </c>
      <c r="H26" s="70">
        <f t="shared" ref="H26:H89" si="2">(E26-$F$20*F26-$G$20*G26)/$H$20</f>
        <v>7.2999999999999954</v>
      </c>
      <c r="I26" s="70">
        <f t="shared" ref="I26:I89" si="3">(F26*$F$20+G26*$G$20+H26*$H$20)</f>
        <v>6.1</v>
      </c>
      <c r="J26" s="70">
        <f>$J$20-$I26</f>
        <v>10.4</v>
      </c>
      <c r="K26" s="69">
        <f>B26-J26</f>
        <v>0</v>
      </c>
      <c r="L26" s="70">
        <f>IF($L$20-$I26&gt;0,$L$20-$I26,0)</f>
        <v>8.9</v>
      </c>
      <c r="M26" s="70"/>
      <c r="O26" s="81" t="s">
        <v>33</v>
      </c>
      <c r="P26" s="88">
        <v>349.2</v>
      </c>
      <c r="Q26" s="89">
        <v>391.19999999999993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">
      <c r="A27" s="91">
        <v>38355</v>
      </c>
      <c r="B27" s="92">
        <v>11.4</v>
      </c>
      <c r="C27" s="95"/>
      <c r="D27" s="96"/>
      <c r="E27" s="42">
        <f>16.5-B27</f>
        <v>5.0999999999999996</v>
      </c>
      <c r="F27" s="70">
        <f t="shared" si="0"/>
        <v>4.7513888888888891</v>
      </c>
      <c r="G27" s="70">
        <f t="shared" si="1"/>
        <v>4.5916666666666641</v>
      </c>
      <c r="H27" s="70">
        <f t="shared" si="2"/>
        <v>8.7166666666666668</v>
      </c>
      <c r="I27" s="70">
        <f t="shared" si="3"/>
        <v>5.0999999999999996</v>
      </c>
      <c r="J27" s="70">
        <f>$J$20-$I27</f>
        <v>11.4</v>
      </c>
      <c r="K27" s="69">
        <f>B27-J27</f>
        <v>0</v>
      </c>
      <c r="L27" s="70">
        <f>IF($L$20-$I27&gt;0,$L$20-$I27,0)</f>
        <v>9.9</v>
      </c>
      <c r="M27" s="70"/>
      <c r="O27" s="81" t="s">
        <v>34</v>
      </c>
      <c r="P27" s="88">
        <v>249.90000000000003</v>
      </c>
      <c r="Q27" s="89">
        <v>296.39999999999998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">
      <c r="A28" s="91">
        <v>38356</v>
      </c>
      <c r="B28" s="92">
        <v>11</v>
      </c>
      <c r="C28" s="95"/>
      <c r="D28" s="96"/>
      <c r="E28" s="42">
        <f>16.5-B28</f>
        <v>5.5</v>
      </c>
      <c r="F28" s="70">
        <f t="shared" si="0"/>
        <v>6.0256944444444445</v>
      </c>
      <c r="G28" s="70">
        <f t="shared" si="1"/>
        <v>4.75138888888889</v>
      </c>
      <c r="H28" s="70">
        <f t="shared" si="2"/>
        <v>4.591666666666665</v>
      </c>
      <c r="I28" s="70">
        <f t="shared" si="3"/>
        <v>5.5</v>
      </c>
      <c r="J28" s="70">
        <f>$J$20-$I28</f>
        <v>11</v>
      </c>
      <c r="K28" s="69">
        <f>B28-J28</f>
        <v>0</v>
      </c>
      <c r="L28" s="70">
        <f>IF($L$20-$I28&gt;0,$L$20-$I28,0)</f>
        <v>9.5</v>
      </c>
      <c r="M28" s="70"/>
      <c r="O28" s="81" t="s">
        <v>35</v>
      </c>
      <c r="P28" s="88">
        <v>133.20000000000002</v>
      </c>
      <c r="Q28" s="89">
        <v>176.9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x14ac:dyDescent="0.2">
      <c r="A29" s="91">
        <v>38357</v>
      </c>
      <c r="B29" s="92">
        <v>10.4</v>
      </c>
      <c r="C29" s="95"/>
      <c r="D29" s="96"/>
      <c r="E29" s="42">
        <f>16.5-B29</f>
        <v>6.1</v>
      </c>
      <c r="F29" s="70">
        <f t="shared" si="0"/>
        <v>6.3619212962962957</v>
      </c>
      <c r="G29" s="70">
        <f t="shared" si="1"/>
        <v>6.0256944444444445</v>
      </c>
      <c r="H29" s="70">
        <f t="shared" si="2"/>
        <v>4.75138888888889</v>
      </c>
      <c r="I29" s="70">
        <f t="shared" si="3"/>
        <v>6.1</v>
      </c>
      <c r="J29" s="70">
        <f>$J$20-$I29</f>
        <v>10.4</v>
      </c>
      <c r="K29" s="69">
        <f>B29-J29</f>
        <v>0</v>
      </c>
      <c r="L29" s="70">
        <f>IF($L$20-$I29&gt;0,$L$20-$I29,0)</f>
        <v>8.9</v>
      </c>
      <c r="M29" s="70"/>
      <c r="O29" s="81" t="s">
        <v>36</v>
      </c>
      <c r="P29" s="88">
        <v>84.999999999999986</v>
      </c>
      <c r="Q29" s="89">
        <v>118.80000000000001</v>
      </c>
      <c r="R29"/>
      <c r="S29"/>
      <c r="T29"/>
      <c r="U29"/>
      <c r="V29"/>
      <c r="W29"/>
    </row>
    <row r="30" spans="1:256" x14ac:dyDescent="0.2">
      <c r="A30" s="91">
        <v>38358</v>
      </c>
      <c r="B30" s="92">
        <v>9.6999999999999993</v>
      </c>
      <c r="C30" s="95"/>
      <c r="D30" s="96"/>
      <c r="E30" s="42">
        <f>16.5-B30</f>
        <v>6.8000000000000007</v>
      </c>
      <c r="F30" s="70">
        <f t="shared" si="0"/>
        <v>7.1480902777777784</v>
      </c>
      <c r="G30" s="70">
        <f t="shared" si="1"/>
        <v>6.3619212962962983</v>
      </c>
      <c r="H30" s="70">
        <f t="shared" si="2"/>
        <v>6.0256944444444445</v>
      </c>
      <c r="I30" s="70">
        <f t="shared" si="3"/>
        <v>6.8000000000000007</v>
      </c>
      <c r="J30" s="70">
        <f>$J$20-$I30</f>
        <v>9.6999999999999993</v>
      </c>
      <c r="K30" s="69">
        <f>B30-J30</f>
        <v>0</v>
      </c>
      <c r="L30" s="70">
        <f>IF($L$20-$I30&gt;0,$L$20-$I30,0)</f>
        <v>8.1999999999999993</v>
      </c>
      <c r="M30" s="70"/>
      <c r="O30" s="81" t="s">
        <v>37</v>
      </c>
      <c r="P30" s="88">
        <v>17.5</v>
      </c>
      <c r="Q30" s="89">
        <v>34.999999999999993</v>
      </c>
      <c r="R30"/>
      <c r="S30"/>
      <c r="T30"/>
      <c r="U30"/>
      <c r="V30"/>
      <c r="W30"/>
    </row>
    <row r="31" spans="1:256" x14ac:dyDescent="0.2">
      <c r="A31" s="91">
        <v>38359</v>
      </c>
      <c r="B31" s="92">
        <v>7.5</v>
      </c>
      <c r="C31" s="95"/>
      <c r="D31" s="96"/>
      <c r="E31" s="42">
        <f>16.5-B31</f>
        <v>9</v>
      </c>
      <c r="F31" s="70">
        <f t="shared" si="0"/>
        <v>10.365634645061728</v>
      </c>
      <c r="G31" s="70">
        <f t="shared" si="1"/>
        <v>7.1480902777777784</v>
      </c>
      <c r="H31" s="70">
        <f t="shared" si="2"/>
        <v>6.3619212962963001</v>
      </c>
      <c r="I31" s="70">
        <f t="shared" si="3"/>
        <v>9</v>
      </c>
      <c r="J31" s="70">
        <f>$J$20-$I31</f>
        <v>7.5</v>
      </c>
      <c r="K31" s="69">
        <f>B31-J31</f>
        <v>0</v>
      </c>
      <c r="L31" s="70">
        <f>IF($L$20-$I31&gt;0,$L$20-$I31,0)</f>
        <v>6</v>
      </c>
      <c r="M31" s="70"/>
      <c r="O31" s="81" t="s">
        <v>38</v>
      </c>
      <c r="P31" s="88">
        <v>1.8000000000000007</v>
      </c>
      <c r="Q31" s="89">
        <v>8.100000000000005</v>
      </c>
      <c r="R31"/>
      <c r="S31"/>
      <c r="T31"/>
      <c r="U31"/>
      <c r="V31"/>
      <c r="W31"/>
    </row>
    <row r="32" spans="1:256" x14ac:dyDescent="0.2">
      <c r="A32" s="91">
        <v>38360</v>
      </c>
      <c r="B32" s="92">
        <v>7.6</v>
      </c>
      <c r="C32" s="95"/>
      <c r="D32" s="96"/>
      <c r="E32" s="42">
        <f>16.5-B32</f>
        <v>8.9</v>
      </c>
      <c r="F32" s="70">
        <f t="shared" si="0"/>
        <v>8.459167631172841</v>
      </c>
      <c r="G32" s="70">
        <f t="shared" si="1"/>
        <v>10.365634645061727</v>
      </c>
      <c r="H32" s="70">
        <f t="shared" si="2"/>
        <v>7.1480902777777811</v>
      </c>
      <c r="I32" s="70">
        <f t="shared" si="3"/>
        <v>8.9000000000000021</v>
      </c>
      <c r="J32" s="70">
        <f>$J$20-$I32</f>
        <v>7.5999999999999979</v>
      </c>
      <c r="K32" s="69">
        <f>B32-J32</f>
        <v>0</v>
      </c>
      <c r="L32" s="70">
        <f>IF($L$20-$I32&gt;0,$L$20-$I32,0)</f>
        <v>6.0999999999999979</v>
      </c>
      <c r="M32" s="70"/>
      <c r="O32" s="81" t="s">
        <v>39</v>
      </c>
      <c r="P32" s="88">
        <v>3.0999999999999961</v>
      </c>
      <c r="Q32" s="89">
        <v>17.499999999999996</v>
      </c>
      <c r="R32"/>
      <c r="S32"/>
      <c r="T32"/>
      <c r="U32"/>
      <c r="V32"/>
      <c r="W32"/>
    </row>
    <row r="33" spans="1:23" x14ac:dyDescent="0.2">
      <c r="A33" s="91">
        <v>38361</v>
      </c>
      <c r="B33" s="92">
        <v>8.3000000000000007</v>
      </c>
      <c r="C33" s="95"/>
      <c r="D33" s="96"/>
      <c r="E33" s="42">
        <f>16.5-B33</f>
        <v>8.1999999999999993</v>
      </c>
      <c r="F33" s="70">
        <f t="shared" si="0"/>
        <v>7.7094770769032905</v>
      </c>
      <c r="G33" s="70">
        <f t="shared" si="1"/>
        <v>8.459167631172841</v>
      </c>
      <c r="H33" s="70">
        <f t="shared" si="2"/>
        <v>10.365634645061727</v>
      </c>
      <c r="I33" s="70">
        <f t="shared" si="3"/>
        <v>8.1999999999999993</v>
      </c>
      <c r="J33" s="70">
        <f>$J$20-$I33</f>
        <v>8.3000000000000007</v>
      </c>
      <c r="K33" s="69">
        <f>B33-J33</f>
        <v>0</v>
      </c>
      <c r="L33" s="70">
        <f>IF($L$20-$I33&gt;0,$L$20-$I33,0)</f>
        <v>6.8000000000000007</v>
      </c>
      <c r="M33" s="70"/>
      <c r="O33" s="81" t="s">
        <v>40</v>
      </c>
      <c r="P33" s="88">
        <v>19.400000000000002</v>
      </c>
      <c r="Q33" s="89">
        <v>37.299999999999997</v>
      </c>
      <c r="R33"/>
      <c r="S33"/>
      <c r="T33"/>
      <c r="U33"/>
      <c r="V33"/>
      <c r="W33"/>
    </row>
    <row r="34" spans="1:23" x14ac:dyDescent="0.2">
      <c r="A34" s="91">
        <v>38362</v>
      </c>
      <c r="B34" s="92">
        <v>6.9</v>
      </c>
      <c r="C34" s="95"/>
      <c r="D34" s="96"/>
      <c r="E34" s="42">
        <f>16.5-B34</f>
        <v>9.6</v>
      </c>
      <c r="F34" s="70">
        <f t="shared" si="0"/>
        <v>10.735400189686215</v>
      </c>
      <c r="G34" s="70">
        <f t="shared" si="1"/>
        <v>7.7094770769032879</v>
      </c>
      <c r="H34" s="70">
        <f t="shared" si="2"/>
        <v>8.4591676311728392</v>
      </c>
      <c r="I34" s="70">
        <f t="shared" si="3"/>
        <v>9.6</v>
      </c>
      <c r="J34" s="70">
        <f>$J$20-$I34</f>
        <v>6.9</v>
      </c>
      <c r="K34" s="69">
        <f>B34-J34</f>
        <v>0</v>
      </c>
      <c r="L34" s="70">
        <f>IF($L$20-$I34&gt;0,$L$20-$I34,0)</f>
        <v>5.4</v>
      </c>
      <c r="M34" s="70"/>
      <c r="O34" s="81" t="s">
        <v>41</v>
      </c>
      <c r="P34" s="88">
        <v>45.800000000000011</v>
      </c>
      <c r="Q34" s="89">
        <v>79.90000000000002</v>
      </c>
      <c r="R34"/>
      <c r="S34"/>
      <c r="T34"/>
      <c r="U34"/>
      <c r="V34"/>
      <c r="W34"/>
    </row>
    <row r="35" spans="1:23" x14ac:dyDescent="0.2">
      <c r="A35" s="91">
        <v>38363</v>
      </c>
      <c r="B35" s="92">
        <v>6.8</v>
      </c>
      <c r="C35" s="95"/>
      <c r="D35" s="96"/>
      <c r="E35" s="42">
        <f>16.5-B35</f>
        <v>9.6999999999999993</v>
      </c>
      <c r="F35" s="70">
        <f t="shared" si="0"/>
        <v>9.5140537256730084</v>
      </c>
      <c r="G35" s="70">
        <f t="shared" si="1"/>
        <v>10.735400189686217</v>
      </c>
      <c r="H35" s="70">
        <f t="shared" si="2"/>
        <v>7.7094770769032905</v>
      </c>
      <c r="I35" s="70">
        <f t="shared" si="3"/>
        <v>9.6999999999999993</v>
      </c>
      <c r="J35" s="70">
        <f>$J$20-$I35</f>
        <v>6.8000000000000007</v>
      </c>
      <c r="K35" s="69">
        <f>B35-J35</f>
        <v>0</v>
      </c>
      <c r="L35" s="70">
        <f>IF($L$20-$I35&gt;0,$L$20-$I35,0)</f>
        <v>5.3000000000000007</v>
      </c>
      <c r="M35" s="70"/>
      <c r="O35" s="81" t="s">
        <v>42</v>
      </c>
      <c r="P35" s="88">
        <v>257</v>
      </c>
      <c r="Q35" s="89">
        <v>302.00000000000006</v>
      </c>
      <c r="R35"/>
      <c r="S35"/>
      <c r="T35"/>
      <c r="U35"/>
      <c r="V35"/>
      <c r="W35"/>
    </row>
    <row r="36" spans="1:23" x14ac:dyDescent="0.2">
      <c r="A36" s="91">
        <v>38364</v>
      </c>
      <c r="B36" s="92">
        <v>8.1999999999999993</v>
      </c>
      <c r="C36" s="95"/>
      <c r="D36" s="96"/>
      <c r="E36" s="42">
        <f>16.5-B36</f>
        <v>8.3000000000000007</v>
      </c>
      <c r="F36" s="70">
        <f t="shared" si="0"/>
        <v>7.287073105549128</v>
      </c>
      <c r="G36" s="70">
        <f t="shared" si="1"/>
        <v>9.5140537256730084</v>
      </c>
      <c r="H36" s="70">
        <f t="shared" si="2"/>
        <v>10.735400189686217</v>
      </c>
      <c r="I36" s="70">
        <f t="shared" si="3"/>
        <v>8.3000000000000007</v>
      </c>
      <c r="J36" s="70">
        <f>$J$20-$I36</f>
        <v>8.1999999999999993</v>
      </c>
      <c r="K36" s="69">
        <f>B36-J36</f>
        <v>0</v>
      </c>
      <c r="L36" s="70">
        <f>IF($L$20-$I36&gt;0,$L$20-$I36,0)</f>
        <v>6.6999999999999993</v>
      </c>
      <c r="M36" s="70"/>
      <c r="O36" s="81" t="s">
        <v>31</v>
      </c>
      <c r="P36" s="88">
        <v>357.20000000000005</v>
      </c>
      <c r="Q36" s="89">
        <v>403.7</v>
      </c>
      <c r="R36"/>
      <c r="S36"/>
      <c r="T36"/>
      <c r="U36"/>
      <c r="V36"/>
      <c r="W36"/>
    </row>
    <row r="37" spans="1:23" x14ac:dyDescent="0.2">
      <c r="A37" s="91">
        <v>38365</v>
      </c>
      <c r="B37" s="92">
        <v>11.3</v>
      </c>
      <c r="C37" s="95"/>
      <c r="D37" s="96"/>
      <c r="E37" s="42">
        <f>16.5-B37</f>
        <v>5.1999999999999993</v>
      </c>
      <c r="F37" s="70">
        <f t="shared" si="0"/>
        <v>3.4374544929466007</v>
      </c>
      <c r="G37" s="70">
        <f t="shared" si="1"/>
        <v>7.287073105549128</v>
      </c>
      <c r="H37" s="70">
        <f t="shared" si="2"/>
        <v>9.5140537256730084</v>
      </c>
      <c r="I37" s="70">
        <f t="shared" si="3"/>
        <v>5.1999999999999993</v>
      </c>
      <c r="J37" s="70">
        <f>$J$20-$I37</f>
        <v>11.3</v>
      </c>
      <c r="K37" s="69">
        <f>B37-J37</f>
        <v>0</v>
      </c>
      <c r="L37" s="70">
        <f>IF($L$20-$I37&gt;0,$L$20-$I37,0)</f>
        <v>9.8000000000000007</v>
      </c>
      <c r="M37" s="70"/>
      <c r="O37" s="82" t="s">
        <v>30</v>
      </c>
      <c r="P37" s="84">
        <v>1838.1000000000001</v>
      </c>
      <c r="Q37" s="87">
        <v>2232.2999999999997</v>
      </c>
      <c r="R37"/>
      <c r="S37"/>
      <c r="T37"/>
      <c r="U37"/>
      <c r="V37"/>
      <c r="W37"/>
    </row>
    <row r="38" spans="1:23" x14ac:dyDescent="0.2">
      <c r="A38" s="91">
        <v>38366</v>
      </c>
      <c r="B38" s="92">
        <v>13.7</v>
      </c>
      <c r="C38" s="95"/>
      <c r="D38" s="96"/>
      <c r="E38" s="42">
        <f>16.5-B38</f>
        <v>2.8000000000000007</v>
      </c>
      <c r="F38" s="70">
        <f t="shared" si="0"/>
        <v>1.7334272359351797</v>
      </c>
      <c r="G38" s="70">
        <f t="shared" si="1"/>
        <v>3.4374544929466007</v>
      </c>
      <c r="H38" s="70">
        <f t="shared" si="2"/>
        <v>7.2870731055491289</v>
      </c>
      <c r="I38" s="70">
        <f t="shared" si="3"/>
        <v>2.8000000000000007</v>
      </c>
      <c r="J38" s="70">
        <f>$J$20-$I38</f>
        <v>13.7</v>
      </c>
      <c r="K38" s="69">
        <f>B38-J38</f>
        <v>0</v>
      </c>
      <c r="L38" s="70">
        <f>IF($L$20-$I38&gt;0,$L$20-$I38,0)</f>
        <v>12.2</v>
      </c>
      <c r="M38" s="70"/>
      <c r="O38"/>
      <c r="P38"/>
      <c r="Q38"/>
      <c r="R38"/>
      <c r="S38"/>
      <c r="T38"/>
      <c r="U38"/>
      <c r="V38"/>
      <c r="W38"/>
    </row>
    <row r="39" spans="1:23" x14ac:dyDescent="0.2">
      <c r="A39" s="91">
        <v>38367</v>
      </c>
      <c r="B39" s="92">
        <v>15</v>
      </c>
      <c r="C39" s="95"/>
      <c r="D39" s="96"/>
      <c r="E39" s="42">
        <f>16.5-B39</f>
        <v>1.5</v>
      </c>
      <c r="F39" s="70">
        <f t="shared" si="0"/>
        <v>1.0603772998746435</v>
      </c>
      <c r="G39" s="70">
        <f t="shared" si="1"/>
        <v>1.7334272359351797</v>
      </c>
      <c r="H39" s="70">
        <f t="shared" si="2"/>
        <v>3.4374544929466011</v>
      </c>
      <c r="I39" s="70">
        <f t="shared" si="3"/>
        <v>1.5</v>
      </c>
      <c r="J39" s="70">
        <f>$J$20-$I39</f>
        <v>15</v>
      </c>
      <c r="K39" s="69">
        <f>B39-J39</f>
        <v>0</v>
      </c>
      <c r="L39" s="70">
        <f>IF($L$20-$I39&gt;0,$L$20-$I39,0)</f>
        <v>13.5</v>
      </c>
      <c r="M39" s="70"/>
      <c r="O39"/>
      <c r="P39" s="106">
        <f>P37/Q37</f>
        <v>0.82341083187743602</v>
      </c>
      <c r="Q39" s="103"/>
      <c r="R39"/>
      <c r="S39"/>
      <c r="T39"/>
      <c r="U39"/>
      <c r="V39"/>
      <c r="W39"/>
    </row>
    <row r="40" spans="1:23" x14ac:dyDescent="0.2">
      <c r="A40" s="91">
        <v>38368</v>
      </c>
      <c r="B40" s="92">
        <v>14.5</v>
      </c>
      <c r="C40" s="95"/>
      <c r="D40" s="96"/>
      <c r="E40" s="42">
        <f>16.5-B40</f>
        <v>2</v>
      </c>
      <c r="F40" s="70">
        <f t="shared" si="0"/>
        <v>2.5142401440734816</v>
      </c>
      <c r="G40" s="70">
        <f t="shared" si="1"/>
        <v>1.0603772998746439</v>
      </c>
      <c r="H40" s="70">
        <f t="shared" si="2"/>
        <v>1.7334272359351792</v>
      </c>
      <c r="I40" s="70">
        <f t="shared" si="3"/>
        <v>2</v>
      </c>
      <c r="J40" s="70">
        <f>$J$20-$I40</f>
        <v>14.5</v>
      </c>
      <c r="K40" s="69">
        <f>B40-J40</f>
        <v>0</v>
      </c>
      <c r="L40" s="70">
        <f>IF($L$20-$I40&gt;0,$L$20-$I40,0)</f>
        <v>13</v>
      </c>
      <c r="M40" s="70"/>
      <c r="O40"/>
      <c r="P40" s="106">
        <f>1-'DJ2019'!P39/'DJ2005'!P39</f>
        <v>1.6096161491594096E-2</v>
      </c>
      <c r="Q40"/>
      <c r="R40"/>
      <c r="S40"/>
      <c r="T40"/>
      <c r="U40"/>
      <c r="V40"/>
      <c r="W40"/>
    </row>
    <row r="41" spans="1:23" x14ac:dyDescent="0.2">
      <c r="A41" s="91">
        <v>38369</v>
      </c>
      <c r="B41" s="92">
        <v>12.4</v>
      </c>
      <c r="C41" s="95"/>
      <c r="D41" s="96"/>
      <c r="E41" s="42">
        <f>16.5-B41</f>
        <v>4.0999999999999996</v>
      </c>
      <c r="F41" s="70">
        <f t="shared" si="0"/>
        <v>5.3994837113174849</v>
      </c>
      <c r="G41" s="70">
        <f t="shared" si="1"/>
        <v>2.5142401440734816</v>
      </c>
      <c r="H41" s="70">
        <f t="shared" si="2"/>
        <v>1.0603772998746441</v>
      </c>
      <c r="I41" s="70">
        <f t="shared" si="3"/>
        <v>4.0999999999999996</v>
      </c>
      <c r="J41" s="70">
        <f>$J$20-$I41</f>
        <v>12.4</v>
      </c>
      <c r="K41" s="69">
        <f>B41-J41</f>
        <v>0</v>
      </c>
      <c r="L41" s="70">
        <f>IF($L$20-$I41&gt;0,$L$20-$I41,0)</f>
        <v>10.9</v>
      </c>
      <c r="M41" s="70"/>
      <c r="O41"/>
      <c r="P41"/>
      <c r="Q41"/>
      <c r="R41"/>
      <c r="S41"/>
      <c r="T41"/>
      <c r="U41"/>
      <c r="V41"/>
      <c r="W41"/>
    </row>
    <row r="42" spans="1:23" x14ac:dyDescent="0.2">
      <c r="A42" s="91">
        <v>38370</v>
      </c>
      <c r="B42" s="92">
        <v>12</v>
      </c>
      <c r="C42" s="95"/>
      <c r="D42" s="96"/>
      <c r="E42" s="42">
        <f>16.5-B42</f>
        <v>4.5</v>
      </c>
      <c r="F42" s="70">
        <f t="shared" si="0"/>
        <v>4.3812181203290104</v>
      </c>
      <c r="G42" s="70">
        <f t="shared" si="1"/>
        <v>5.3994837113174849</v>
      </c>
      <c r="H42" s="70">
        <f t="shared" si="2"/>
        <v>2.514240144073483</v>
      </c>
      <c r="I42" s="70">
        <f t="shared" si="3"/>
        <v>4.5</v>
      </c>
      <c r="J42" s="70">
        <f>$J$20-$I42</f>
        <v>12</v>
      </c>
      <c r="K42" s="69">
        <f>B42-J42</f>
        <v>0</v>
      </c>
      <c r="L42" s="70">
        <f>IF($L$20-$I42&gt;0,$L$20-$I42,0)</f>
        <v>10.5</v>
      </c>
      <c r="M42" s="70"/>
      <c r="O42"/>
      <c r="P42"/>
      <c r="Q42"/>
      <c r="R42"/>
      <c r="S42"/>
      <c r="T42"/>
      <c r="U42"/>
      <c r="V42"/>
      <c r="W42"/>
    </row>
    <row r="43" spans="1:23" x14ac:dyDescent="0.2">
      <c r="A43" s="91">
        <v>38371</v>
      </c>
      <c r="B43" s="92">
        <v>11.8</v>
      </c>
      <c r="C43" s="95"/>
      <c r="D43" s="96"/>
      <c r="E43" s="42">
        <f>16.5-B43</f>
        <v>4.6999999999999993</v>
      </c>
      <c r="F43" s="70">
        <f t="shared" si="0"/>
        <v>4.7428103212825796</v>
      </c>
      <c r="G43" s="70">
        <f t="shared" si="1"/>
        <v>4.3812181203290104</v>
      </c>
      <c r="H43" s="70">
        <f t="shared" si="2"/>
        <v>5.3994837113174849</v>
      </c>
      <c r="I43" s="70">
        <f t="shared" si="3"/>
        <v>4.6999999999999993</v>
      </c>
      <c r="J43" s="70">
        <f>$J$20-$I43</f>
        <v>11.8</v>
      </c>
      <c r="K43" s="69">
        <f>B43-J43</f>
        <v>0</v>
      </c>
      <c r="L43" s="70">
        <f>IF($L$20-$I43&gt;0,$L$20-$I43,0)</f>
        <v>10.3</v>
      </c>
      <c r="M43" s="70"/>
      <c r="O43"/>
      <c r="P43"/>
      <c r="Q43"/>
      <c r="R43"/>
      <c r="S43"/>
      <c r="T43"/>
      <c r="U43"/>
      <c r="V43"/>
      <c r="W43"/>
    </row>
    <row r="44" spans="1:23" x14ac:dyDescent="0.2">
      <c r="A44" s="91">
        <v>38372</v>
      </c>
      <c r="B44" s="92">
        <v>8.9</v>
      </c>
      <c r="C44" s="95"/>
      <c r="D44" s="96"/>
      <c r="E44" s="42">
        <f>16.5-B44</f>
        <v>7.6</v>
      </c>
      <c r="F44" s="70">
        <f t="shared" si="0"/>
        <v>9.5650584859705408</v>
      </c>
      <c r="G44" s="70">
        <f t="shared" si="1"/>
        <v>4.7428103212825814</v>
      </c>
      <c r="H44" s="70">
        <f t="shared" si="2"/>
        <v>4.3812181203290086</v>
      </c>
      <c r="I44" s="70">
        <f t="shared" si="3"/>
        <v>7.6</v>
      </c>
      <c r="J44" s="70">
        <f>$J$20-$I44</f>
        <v>8.9</v>
      </c>
      <c r="K44" s="69">
        <f>B44-J44</f>
        <v>0</v>
      </c>
      <c r="L44" s="70">
        <f>IF($L$20-$I44&gt;0,$L$20-$I44,0)</f>
        <v>7.4</v>
      </c>
      <c r="M44" s="70"/>
      <c r="O44"/>
      <c r="P44"/>
      <c r="Q44"/>
      <c r="R44"/>
      <c r="S44"/>
      <c r="T44"/>
      <c r="U44"/>
      <c r="V44"/>
      <c r="W44"/>
    </row>
    <row r="45" spans="1:23" x14ac:dyDescent="0.2">
      <c r="A45" s="91">
        <v>38373</v>
      </c>
      <c r="B45" s="92">
        <v>9.6</v>
      </c>
      <c r="C45" s="95"/>
      <c r="D45" s="96"/>
      <c r="E45" s="42">
        <f>16.5-B45</f>
        <v>6.9</v>
      </c>
      <c r="F45" s="70">
        <f t="shared" si="0"/>
        <v>5.9270023701343009</v>
      </c>
      <c r="G45" s="70">
        <f t="shared" si="1"/>
        <v>9.565058485970539</v>
      </c>
      <c r="H45" s="70">
        <f t="shared" si="2"/>
        <v>4.7428103212825823</v>
      </c>
      <c r="I45" s="70">
        <f t="shared" si="3"/>
        <v>6.9</v>
      </c>
      <c r="J45" s="70">
        <f>$J$20-$I45</f>
        <v>9.6</v>
      </c>
      <c r="K45" s="69">
        <f>B45-J45</f>
        <v>0</v>
      </c>
      <c r="L45" s="70">
        <f>IF($L$20-$I45&gt;0,$L$20-$I45,0)</f>
        <v>8.1</v>
      </c>
      <c r="M45" s="70"/>
      <c r="O45"/>
      <c r="P45"/>
      <c r="Q45"/>
      <c r="R45"/>
      <c r="S45"/>
      <c r="T45"/>
      <c r="U45"/>
      <c r="V45"/>
      <c r="W45"/>
    </row>
    <row r="46" spans="1:23" x14ac:dyDescent="0.2">
      <c r="A46" s="91">
        <v>38374</v>
      </c>
      <c r="B46" s="92">
        <v>12.3</v>
      </c>
      <c r="C46" s="95"/>
      <c r="D46" s="96"/>
      <c r="E46" s="42">
        <f>16.5-B46</f>
        <v>4.1999999999999993</v>
      </c>
      <c r="F46" s="70">
        <f t="shared" si="0"/>
        <v>2.442322400604426</v>
      </c>
      <c r="G46" s="70">
        <f t="shared" si="1"/>
        <v>5.9270023701343</v>
      </c>
      <c r="H46" s="70">
        <f t="shared" si="2"/>
        <v>9.565058485970539</v>
      </c>
      <c r="I46" s="70">
        <f t="shared" si="3"/>
        <v>4.1999999999999993</v>
      </c>
      <c r="J46" s="70">
        <f>$J$20-$I46</f>
        <v>12.3</v>
      </c>
      <c r="K46" s="69">
        <f>B46-J46</f>
        <v>0</v>
      </c>
      <c r="L46" s="70">
        <f>IF($L$20-$I46&gt;0,$L$20-$I46,0)</f>
        <v>10.8</v>
      </c>
      <c r="M46" s="70"/>
      <c r="O46"/>
      <c r="P46"/>
      <c r="Q46"/>
      <c r="R46"/>
      <c r="S46"/>
      <c r="T46"/>
      <c r="U46"/>
    </row>
    <row r="47" spans="1:23" x14ac:dyDescent="0.2">
      <c r="A47" s="91">
        <v>38375</v>
      </c>
      <c r="B47" s="92">
        <v>13.5</v>
      </c>
      <c r="C47" s="95"/>
      <c r="D47" s="96"/>
      <c r="E47" s="42">
        <f>16.5-B47</f>
        <v>3</v>
      </c>
      <c r="F47" s="70">
        <f t="shared" si="0"/>
        <v>2.7910050713420707</v>
      </c>
      <c r="G47" s="70">
        <f t="shared" si="1"/>
        <v>2.442322400604426</v>
      </c>
      <c r="H47" s="70">
        <f t="shared" si="2"/>
        <v>5.9270023701342982</v>
      </c>
      <c r="I47" s="70">
        <f t="shared" si="3"/>
        <v>3</v>
      </c>
      <c r="J47" s="70">
        <f>$J$20-$I47</f>
        <v>13.5</v>
      </c>
      <c r="K47" s="69">
        <f>B47-J47</f>
        <v>0</v>
      </c>
      <c r="L47" s="70">
        <f>IF($L$20-$I47&gt;0,$L$20-$I47,0)</f>
        <v>12</v>
      </c>
      <c r="M47" s="70"/>
      <c r="O47"/>
      <c r="P47"/>
      <c r="Q47"/>
      <c r="R47"/>
      <c r="S47"/>
      <c r="T47"/>
      <c r="U47"/>
    </row>
    <row r="48" spans="1:23" x14ac:dyDescent="0.2">
      <c r="A48" s="91">
        <v>38376</v>
      </c>
      <c r="B48" s="92">
        <v>15.1</v>
      </c>
      <c r="C48" s="95"/>
      <c r="D48" s="96"/>
      <c r="E48" s="42">
        <f>16.5-B48</f>
        <v>1.4000000000000004</v>
      </c>
      <c r="F48" s="70">
        <f t="shared" si="0"/>
        <v>0.53077706422822768</v>
      </c>
      <c r="G48" s="70">
        <f t="shared" si="1"/>
        <v>2.7910050713420707</v>
      </c>
      <c r="H48" s="70">
        <f t="shared" si="2"/>
        <v>2.4423224006044264</v>
      </c>
      <c r="I48" s="70">
        <f t="shared" si="3"/>
        <v>1.4000000000000004</v>
      </c>
      <c r="J48" s="70">
        <f>$J$20-$I48</f>
        <v>15.1</v>
      </c>
      <c r="K48" s="69">
        <f>B48-J48</f>
        <v>0</v>
      </c>
      <c r="L48" s="70">
        <f>IF($L$20-$I48&gt;0,$L$20-$I48,0)</f>
        <v>13.6</v>
      </c>
      <c r="M48" s="70"/>
      <c r="O48"/>
      <c r="P48"/>
      <c r="Q48"/>
      <c r="R48"/>
      <c r="S48"/>
      <c r="T48"/>
      <c r="U48"/>
    </row>
    <row r="49" spans="1:21" x14ac:dyDescent="0.2">
      <c r="A49" s="91">
        <v>38377</v>
      </c>
      <c r="B49" s="92">
        <v>16.5</v>
      </c>
      <c r="C49" s="95"/>
      <c r="D49" s="96"/>
      <c r="E49" s="42">
        <f>16.5-B49</f>
        <v>0</v>
      </c>
      <c r="F49" s="70">
        <f t="shared" si="0"/>
        <v>-0.73055604400445895</v>
      </c>
      <c r="G49" s="70">
        <f t="shared" si="1"/>
        <v>0.53077706422822768</v>
      </c>
      <c r="H49" s="70">
        <f t="shared" si="2"/>
        <v>2.7910050713420707</v>
      </c>
      <c r="I49" s="70">
        <f t="shared" si="3"/>
        <v>0</v>
      </c>
      <c r="J49" s="70">
        <f>$J$20-$I49</f>
        <v>16.5</v>
      </c>
      <c r="K49" s="69">
        <f>B49-J49</f>
        <v>0</v>
      </c>
      <c r="L49" s="70">
        <f>IF($L$20-$I49&gt;0,$L$20-$I49,0)</f>
        <v>15</v>
      </c>
      <c r="M49" s="70"/>
      <c r="O49"/>
      <c r="P49"/>
      <c r="Q49"/>
      <c r="R49"/>
      <c r="S49"/>
      <c r="T49"/>
      <c r="U49"/>
    </row>
    <row r="50" spans="1:21" x14ac:dyDescent="0.2">
      <c r="A50" s="91">
        <v>38378</v>
      </c>
      <c r="B50" s="92">
        <v>17.899999999999999</v>
      </c>
      <c r="C50" s="95"/>
      <c r="D50" s="96"/>
      <c r="E50" s="42">
        <f>16.5-B50</f>
        <v>-1.3999999999999986</v>
      </c>
      <c r="F50" s="70">
        <f t="shared" si="0"/>
        <v>-2.0565181553691394</v>
      </c>
      <c r="G50" s="70">
        <f t="shared" si="1"/>
        <v>-0.7305560440044595</v>
      </c>
      <c r="H50" s="70">
        <f t="shared" si="2"/>
        <v>0.53077706422822779</v>
      </c>
      <c r="I50" s="70">
        <f t="shared" si="3"/>
        <v>-1.3999999999999986</v>
      </c>
      <c r="J50" s="70">
        <f>$J$20-$I50</f>
        <v>17.899999999999999</v>
      </c>
      <c r="K50" s="69">
        <f>B50-J50</f>
        <v>0</v>
      </c>
      <c r="L50" s="70">
        <f>IF($L$20-$I50&gt;0,$L$20-$I50,0)</f>
        <v>16.399999999999999</v>
      </c>
      <c r="M50" s="70"/>
      <c r="O50"/>
      <c r="P50"/>
      <c r="Q50"/>
      <c r="R50"/>
      <c r="S50"/>
      <c r="T50"/>
      <c r="U50"/>
    </row>
    <row r="51" spans="1:21" x14ac:dyDescent="0.2">
      <c r="A51" s="91">
        <v>38379</v>
      </c>
      <c r="B51" s="92">
        <v>17.8</v>
      </c>
      <c r="C51" s="95"/>
      <c r="D51" s="96"/>
      <c r="E51" s="42">
        <f>16.5-B51</f>
        <v>-1.3000000000000007</v>
      </c>
      <c r="F51" s="70">
        <f t="shared" si="0"/>
        <v>-1.0166482483146886</v>
      </c>
      <c r="G51" s="70">
        <f t="shared" si="1"/>
        <v>-2.056518155369139</v>
      </c>
      <c r="H51" s="70">
        <f t="shared" si="2"/>
        <v>-0.73055604400445895</v>
      </c>
      <c r="I51" s="70">
        <f t="shared" si="3"/>
        <v>-1.3000000000000007</v>
      </c>
      <c r="J51" s="70">
        <f>$J$20-$I51</f>
        <v>17.8</v>
      </c>
      <c r="K51" s="69">
        <f>B51-J51</f>
        <v>0</v>
      </c>
      <c r="L51" s="70">
        <f>IF($L$20-$I51&gt;0,$L$20-$I51,0)</f>
        <v>16.3</v>
      </c>
      <c r="M51" s="70"/>
      <c r="O51"/>
      <c r="P51"/>
      <c r="Q51"/>
      <c r="R51"/>
      <c r="S51"/>
      <c r="T51"/>
      <c r="U51"/>
    </row>
    <row r="52" spans="1:21" x14ac:dyDescent="0.2">
      <c r="A52" s="91">
        <v>38380</v>
      </c>
      <c r="B52" s="92">
        <v>16.2</v>
      </c>
      <c r="C52" s="95"/>
      <c r="D52" s="96"/>
      <c r="E52" s="42">
        <f>16.5-B52</f>
        <v>0.30000000000000071</v>
      </c>
      <c r="F52" s="70">
        <f t="shared" si="0"/>
        <v>1.3510771500522021</v>
      </c>
      <c r="G52" s="70">
        <f t="shared" si="1"/>
        <v>-1.0166482483146888</v>
      </c>
      <c r="H52" s="70">
        <f t="shared" si="2"/>
        <v>-2.056518155369139</v>
      </c>
      <c r="I52" s="70">
        <f t="shared" si="3"/>
        <v>0.30000000000000071</v>
      </c>
      <c r="J52" s="70">
        <f>$J$20-$I52</f>
        <v>16.2</v>
      </c>
      <c r="K52" s="69">
        <f>B52-J52</f>
        <v>0</v>
      </c>
      <c r="L52" s="70">
        <f>IF($L$20-$I52&gt;0,$L$20-$I52,0)</f>
        <v>14.7</v>
      </c>
      <c r="M52" s="70"/>
      <c r="O52"/>
      <c r="P52"/>
      <c r="Q52"/>
      <c r="R52"/>
      <c r="S52"/>
      <c r="T52"/>
      <c r="U52"/>
    </row>
    <row r="53" spans="1:21" x14ac:dyDescent="0.2">
      <c r="A53" s="91">
        <v>38381</v>
      </c>
      <c r="B53" s="92">
        <v>15.2</v>
      </c>
      <c r="C53" s="95"/>
      <c r="D53" s="96"/>
      <c r="E53" s="42">
        <f>16.5-B53</f>
        <v>1.3000000000000007</v>
      </c>
      <c r="F53" s="70">
        <f t="shared" si="0"/>
        <v>1.6605694663596815</v>
      </c>
      <c r="G53" s="70">
        <f t="shared" si="1"/>
        <v>1.3510771500522023</v>
      </c>
      <c r="H53" s="70">
        <f t="shared" si="2"/>
        <v>-1.0166482483146888</v>
      </c>
      <c r="I53" s="70">
        <f t="shared" si="3"/>
        <v>1.3000000000000007</v>
      </c>
      <c r="J53" s="70">
        <f>$J$20-$I53</f>
        <v>15.2</v>
      </c>
      <c r="K53" s="69">
        <f>B53-J53</f>
        <v>0</v>
      </c>
      <c r="L53" s="70">
        <f>IF($L$20-$I53&gt;0,$L$20-$I53,0)</f>
        <v>13.7</v>
      </c>
      <c r="M53" s="70"/>
      <c r="O53"/>
      <c r="P53"/>
      <c r="Q53"/>
      <c r="R53"/>
      <c r="S53"/>
      <c r="T53"/>
      <c r="U53"/>
    </row>
    <row r="54" spans="1:21" x14ac:dyDescent="0.2">
      <c r="A54" s="91">
        <v>38382</v>
      </c>
      <c r="B54" s="92">
        <v>13.4</v>
      </c>
      <c r="C54" s="95"/>
      <c r="D54" s="96"/>
      <c r="E54" s="42">
        <f>16.5-B54</f>
        <v>3.0999999999999996</v>
      </c>
      <c r="F54" s="70">
        <f t="shared" si="0"/>
        <v>4.1112024084781247</v>
      </c>
      <c r="G54" s="70">
        <f t="shared" si="1"/>
        <v>1.6605694663596826</v>
      </c>
      <c r="H54" s="70">
        <f t="shared" si="2"/>
        <v>1.3510771500522023</v>
      </c>
      <c r="I54" s="70">
        <f t="shared" si="3"/>
        <v>3.0999999999999996</v>
      </c>
      <c r="J54" s="70">
        <f>$J$20-$I54</f>
        <v>13.4</v>
      </c>
      <c r="K54" s="69">
        <f>B54-J54</f>
        <v>0</v>
      </c>
      <c r="L54" s="70">
        <f>IF($L$20-$I54&gt;0,$L$20-$I54,0)</f>
        <v>11.9</v>
      </c>
      <c r="M54" s="70"/>
      <c r="O54"/>
      <c r="P54"/>
      <c r="Q54"/>
      <c r="R54"/>
      <c r="S54"/>
      <c r="T54"/>
      <c r="U54"/>
    </row>
    <row r="55" spans="1:21" x14ac:dyDescent="0.2">
      <c r="A55" s="97">
        <v>38383</v>
      </c>
      <c r="B55" s="98">
        <v>11.6</v>
      </c>
      <c r="C55" s="99">
        <v>365.5</v>
      </c>
      <c r="D55" s="100">
        <v>366</v>
      </c>
      <c r="E55" s="42">
        <f>16.5-B55</f>
        <v>4.9000000000000004</v>
      </c>
      <c r="F55" s="70">
        <f t="shared" si="0"/>
        <v>5.8343038847009909</v>
      </c>
      <c r="G55" s="70">
        <f t="shared" si="1"/>
        <v>4.1112024084781256</v>
      </c>
      <c r="H55" s="70">
        <f t="shared" si="2"/>
        <v>1.6605694663596826</v>
      </c>
      <c r="I55" s="70">
        <f t="shared" si="3"/>
        <v>4.9000000000000004</v>
      </c>
      <c r="J55" s="70">
        <f>$J$20-$I55</f>
        <v>11.6</v>
      </c>
      <c r="K55" s="69">
        <f>B55-J55</f>
        <v>0</v>
      </c>
      <c r="L55" s="70">
        <f>IF($L$20-$I55&gt;0,$L$20-$I55,0)</f>
        <v>10.1</v>
      </c>
      <c r="M55" s="70"/>
      <c r="O55"/>
      <c r="P55"/>
      <c r="Q55"/>
      <c r="R55"/>
      <c r="S55"/>
      <c r="T55"/>
      <c r="U55"/>
    </row>
    <row r="56" spans="1:21" x14ac:dyDescent="0.2">
      <c r="A56" s="91">
        <v>38384</v>
      </c>
      <c r="B56" s="92">
        <v>11.4</v>
      </c>
      <c r="C56" s="95"/>
      <c r="D56" s="96"/>
      <c r="E56" s="42">
        <f>16.5-B56</f>
        <v>5.0999999999999996</v>
      </c>
      <c r="F56" s="70">
        <f t="shared" si="0"/>
        <v>4.897647656236483</v>
      </c>
      <c r="G56" s="70">
        <f t="shared" si="1"/>
        <v>5.8343038847009918</v>
      </c>
      <c r="H56" s="70">
        <f t="shared" si="2"/>
        <v>4.1112024084781247</v>
      </c>
      <c r="I56" s="70">
        <f t="shared" si="3"/>
        <v>5.0999999999999996</v>
      </c>
      <c r="J56" s="70">
        <f>$J$20-$I56</f>
        <v>11.4</v>
      </c>
      <c r="K56" s="69">
        <f>B56-J56</f>
        <v>0</v>
      </c>
      <c r="L56" s="70">
        <f>IF($L$20-$I56&gt;0,$L$20-$I56,0)</f>
        <v>9.9</v>
      </c>
      <c r="M56" s="70"/>
      <c r="O56"/>
      <c r="P56"/>
      <c r="Q56"/>
      <c r="R56"/>
      <c r="S56"/>
      <c r="T56"/>
      <c r="U56"/>
    </row>
    <row r="57" spans="1:21" x14ac:dyDescent="0.2">
      <c r="A57" s="91">
        <v>38385</v>
      </c>
      <c r="B57" s="92">
        <v>11.2</v>
      </c>
      <c r="C57" s="95"/>
      <c r="D57" s="96"/>
      <c r="E57" s="42">
        <f>16.5-B57</f>
        <v>5.3000000000000007</v>
      </c>
      <c r="F57" s="70">
        <f t="shared" si="0"/>
        <v>5.4121255244315947</v>
      </c>
      <c r="G57" s="70">
        <f t="shared" si="1"/>
        <v>4.897647656236483</v>
      </c>
      <c r="H57" s="70">
        <f t="shared" si="2"/>
        <v>5.8343038847009909</v>
      </c>
      <c r="I57" s="70">
        <f t="shared" si="3"/>
        <v>5.3000000000000007</v>
      </c>
      <c r="J57" s="70">
        <f>$J$20-$I57</f>
        <v>11.2</v>
      </c>
      <c r="K57" s="69">
        <f>B57-J57</f>
        <v>0</v>
      </c>
      <c r="L57" s="70">
        <f>IF($L$20-$I57&gt;0,$L$20-$I57,0)</f>
        <v>9.6999999999999993</v>
      </c>
      <c r="M57" s="70"/>
      <c r="O57"/>
      <c r="P57"/>
      <c r="Q57"/>
      <c r="R57"/>
      <c r="S57"/>
      <c r="T57"/>
      <c r="U57"/>
    </row>
    <row r="58" spans="1:21" x14ac:dyDescent="0.2">
      <c r="A58" s="91">
        <v>38386</v>
      </c>
      <c r="B58" s="92">
        <v>10.6</v>
      </c>
      <c r="C58" s="95"/>
      <c r="D58" s="96"/>
      <c r="E58" s="42">
        <f>16.5-B58</f>
        <v>5.9</v>
      </c>
      <c r="F58" s="70">
        <f t="shared" si="0"/>
        <v>6.3109959617447897</v>
      </c>
      <c r="G58" s="70">
        <f t="shared" si="1"/>
        <v>5.4121255244315938</v>
      </c>
      <c r="H58" s="70">
        <f t="shared" si="2"/>
        <v>4.897647656236483</v>
      </c>
      <c r="I58" s="70">
        <f t="shared" si="3"/>
        <v>5.9</v>
      </c>
      <c r="J58" s="70">
        <f>$J$20-$I58</f>
        <v>10.6</v>
      </c>
      <c r="K58" s="69">
        <f>B58-J58</f>
        <v>0</v>
      </c>
      <c r="L58" s="70">
        <f>IF($L$20-$I58&gt;0,$L$20-$I58,0)</f>
        <v>9.1</v>
      </c>
      <c r="M58" s="70"/>
      <c r="O58"/>
      <c r="P58"/>
      <c r="Q58"/>
      <c r="R58"/>
      <c r="S58"/>
      <c r="T58"/>
      <c r="U58"/>
    </row>
    <row r="59" spans="1:21" x14ac:dyDescent="0.2">
      <c r="A59" s="91">
        <v>38387</v>
      </c>
      <c r="B59" s="92">
        <v>11.4</v>
      </c>
      <c r="C59" s="95"/>
      <c r="D59" s="96"/>
      <c r="E59" s="42">
        <f>16.5-B59</f>
        <v>5.0999999999999996</v>
      </c>
      <c r="F59" s="70">
        <f t="shared" si="0"/>
        <v>4.4424810983890053</v>
      </c>
      <c r="G59" s="70">
        <f t="shared" si="1"/>
        <v>6.3109959617447897</v>
      </c>
      <c r="H59" s="70">
        <f t="shared" si="2"/>
        <v>5.4121255244315947</v>
      </c>
      <c r="I59" s="70">
        <f t="shared" si="3"/>
        <v>5.0999999999999996</v>
      </c>
      <c r="J59" s="70">
        <f>$J$20-$I59</f>
        <v>11.4</v>
      </c>
      <c r="K59" s="69">
        <f>B59-J59</f>
        <v>0</v>
      </c>
      <c r="L59" s="70">
        <f>IF($L$20-$I59&gt;0,$L$20-$I59,0)</f>
        <v>9.9</v>
      </c>
      <c r="M59" s="70"/>
      <c r="O59"/>
      <c r="P59"/>
      <c r="Q59"/>
      <c r="R59"/>
      <c r="S59"/>
      <c r="T59"/>
      <c r="U59"/>
    </row>
    <row r="60" spans="1:21" x14ac:dyDescent="0.2">
      <c r="A60" s="91">
        <v>38388</v>
      </c>
      <c r="B60" s="92">
        <v>13.3</v>
      </c>
      <c r="C60" s="95"/>
      <c r="D60" s="96"/>
      <c r="E60" s="42">
        <f>16.5-B60</f>
        <v>3.1999999999999993</v>
      </c>
      <c r="F60" s="70">
        <f t="shared" si="0"/>
        <v>2.0602601238480314</v>
      </c>
      <c r="G60" s="70">
        <f t="shared" si="1"/>
        <v>4.4424810983890053</v>
      </c>
      <c r="H60" s="70">
        <f t="shared" si="2"/>
        <v>6.3109959617447897</v>
      </c>
      <c r="I60" s="70">
        <f t="shared" si="3"/>
        <v>3.1999999999999993</v>
      </c>
      <c r="J60" s="70">
        <f>$J$20-$I60</f>
        <v>13.3</v>
      </c>
      <c r="K60" s="69">
        <f>B60-J60</f>
        <v>0</v>
      </c>
      <c r="L60" s="70">
        <f>IF($L$20-$I60&gt;0,$L$20-$I60,0)</f>
        <v>11.8</v>
      </c>
      <c r="M60" s="70"/>
      <c r="O60"/>
      <c r="P60"/>
      <c r="Q60"/>
      <c r="R60"/>
      <c r="S60"/>
      <c r="T60"/>
      <c r="U60"/>
    </row>
    <row r="61" spans="1:21" x14ac:dyDescent="0.2">
      <c r="A61" s="91">
        <v>38389</v>
      </c>
      <c r="B61" s="92">
        <v>12.9</v>
      </c>
      <c r="C61" s="95"/>
      <c r="D61" s="96"/>
      <c r="E61" s="42">
        <f>16.5-B61</f>
        <v>3.5999999999999996</v>
      </c>
      <c r="F61" s="70">
        <f t="shared" si="0"/>
        <v>4.2294564216778161</v>
      </c>
      <c r="G61" s="70">
        <f t="shared" si="1"/>
        <v>2.0602601238480318</v>
      </c>
      <c r="H61" s="70">
        <f t="shared" si="2"/>
        <v>4.4424810983890044</v>
      </c>
      <c r="I61" s="70">
        <f t="shared" si="3"/>
        <v>3.5999999999999996</v>
      </c>
      <c r="J61" s="70">
        <f>$J$20-$I61</f>
        <v>12.9</v>
      </c>
      <c r="K61" s="69">
        <f>B61-J61</f>
        <v>0</v>
      </c>
      <c r="L61" s="70">
        <f>IF($L$20-$I61&gt;0,$L$20-$I61,0)</f>
        <v>11.4</v>
      </c>
      <c r="M61" s="70"/>
      <c r="O61"/>
      <c r="P61"/>
      <c r="Q61"/>
      <c r="R61"/>
      <c r="S61"/>
      <c r="T61"/>
      <c r="U61"/>
    </row>
    <row r="62" spans="1:21" x14ac:dyDescent="0.2">
      <c r="A62" s="91">
        <v>38390</v>
      </c>
      <c r="B62" s="92">
        <v>14.6</v>
      </c>
      <c r="C62" s="95"/>
      <c r="D62" s="96"/>
      <c r="E62" s="42">
        <f>16.5-B62</f>
        <v>1.9000000000000004</v>
      </c>
      <c r="F62" s="70">
        <f t="shared" si="0"/>
        <v>0.70856176851975394</v>
      </c>
      <c r="G62" s="70">
        <f t="shared" si="1"/>
        <v>4.2294564216778161</v>
      </c>
      <c r="H62" s="70">
        <f t="shared" si="2"/>
        <v>2.0602601238480323</v>
      </c>
      <c r="I62" s="70">
        <f t="shared" si="3"/>
        <v>1.9000000000000004</v>
      </c>
      <c r="J62" s="70">
        <f>$J$20-$I62</f>
        <v>14.6</v>
      </c>
      <c r="K62" s="69">
        <f>B62-J62</f>
        <v>0</v>
      </c>
      <c r="L62" s="70">
        <f>IF($L$20-$I62&gt;0,$L$20-$I62,0)</f>
        <v>13.1</v>
      </c>
      <c r="M62" s="70"/>
      <c r="O62"/>
      <c r="P62"/>
      <c r="Q62"/>
      <c r="R62"/>
      <c r="S62"/>
      <c r="T62"/>
      <c r="U62"/>
    </row>
    <row r="63" spans="1:21" x14ac:dyDescent="0.2">
      <c r="A63" s="91">
        <v>38391</v>
      </c>
      <c r="B63" s="92">
        <v>14.1</v>
      </c>
      <c r="C63" s="95"/>
      <c r="D63" s="96"/>
      <c r="E63" s="42">
        <f>16.5-B63</f>
        <v>2.4000000000000004</v>
      </c>
      <c r="F63" s="70">
        <f t="shared" si="0"/>
        <v>2.9408097121271544</v>
      </c>
      <c r="G63" s="70">
        <f t="shared" si="1"/>
        <v>0.70856176851975361</v>
      </c>
      <c r="H63" s="70">
        <f t="shared" si="2"/>
        <v>4.2294564216778161</v>
      </c>
      <c r="I63" s="70">
        <f t="shared" si="3"/>
        <v>2.4000000000000004</v>
      </c>
      <c r="J63" s="70">
        <f>$J$20-$I63</f>
        <v>14.1</v>
      </c>
      <c r="K63" s="69">
        <f>B63-J63</f>
        <v>0</v>
      </c>
      <c r="L63" s="70">
        <f>IF($L$20-$I63&gt;0,$L$20-$I63,0)</f>
        <v>12.6</v>
      </c>
      <c r="M63" s="70"/>
      <c r="O63"/>
      <c r="P63"/>
      <c r="Q63"/>
      <c r="R63"/>
      <c r="S63"/>
      <c r="T63"/>
      <c r="U63"/>
    </row>
    <row r="64" spans="1:21" x14ac:dyDescent="0.2">
      <c r="A64" s="91">
        <v>38392</v>
      </c>
      <c r="B64" s="92">
        <v>11.6</v>
      </c>
      <c r="C64" s="95"/>
      <c r="D64" s="96"/>
      <c r="E64" s="42">
        <f>16.5-B64</f>
        <v>4.9000000000000004</v>
      </c>
      <c r="F64" s="70">
        <f t="shared" si="0"/>
        <v>6.5781681825164648</v>
      </c>
      <c r="G64" s="70">
        <f t="shared" si="1"/>
        <v>2.9408097121271544</v>
      </c>
      <c r="H64" s="70">
        <f t="shared" si="2"/>
        <v>0.70856176851975206</v>
      </c>
      <c r="I64" s="70">
        <f t="shared" si="3"/>
        <v>4.9000000000000004</v>
      </c>
      <c r="J64" s="70">
        <f>$J$20-$I64</f>
        <v>11.6</v>
      </c>
      <c r="K64" s="69">
        <f>B64-J64</f>
        <v>0</v>
      </c>
      <c r="L64" s="70">
        <f>IF($L$20-$I64&gt;0,$L$20-$I64,0)</f>
        <v>10.1</v>
      </c>
      <c r="M64" s="70"/>
      <c r="O64"/>
      <c r="P64"/>
      <c r="Q64"/>
      <c r="R64"/>
      <c r="S64"/>
      <c r="T64"/>
      <c r="U64"/>
    </row>
    <row r="65" spans="1:21" x14ac:dyDescent="0.2">
      <c r="A65" s="91">
        <v>38393</v>
      </c>
      <c r="B65" s="92">
        <v>9.6999999999999993</v>
      </c>
      <c r="C65" s="95"/>
      <c r="D65" s="96"/>
      <c r="E65" s="42">
        <f>16.5-B65</f>
        <v>6.8000000000000007</v>
      </c>
      <c r="F65" s="70">
        <f t="shared" si="0"/>
        <v>7.55411429005391</v>
      </c>
      <c r="G65" s="70">
        <f t="shared" si="1"/>
        <v>6.5781681825164648</v>
      </c>
      <c r="H65" s="70">
        <f t="shared" si="2"/>
        <v>2.9408097121271548</v>
      </c>
      <c r="I65" s="70">
        <f t="shared" si="3"/>
        <v>6.8000000000000007</v>
      </c>
      <c r="J65" s="70">
        <f>$J$20-$I65</f>
        <v>9.6999999999999993</v>
      </c>
      <c r="K65" s="69">
        <f>B65-J65</f>
        <v>0</v>
      </c>
      <c r="L65" s="70">
        <f>IF($L$20-$I65&gt;0,$L$20-$I65,0)</f>
        <v>8.1999999999999993</v>
      </c>
      <c r="M65" s="70"/>
      <c r="O65"/>
      <c r="P65"/>
      <c r="Q65"/>
      <c r="R65"/>
      <c r="S65"/>
      <c r="T65"/>
      <c r="U65"/>
    </row>
    <row r="66" spans="1:21" x14ac:dyDescent="0.2">
      <c r="A66" s="91">
        <v>38394</v>
      </c>
      <c r="B66" s="92">
        <v>8.6999999999999993</v>
      </c>
      <c r="C66" s="95"/>
      <c r="D66" s="96"/>
      <c r="E66" s="42">
        <f>16.5-B66</f>
        <v>7.8000000000000007</v>
      </c>
      <c r="F66" s="70">
        <f t="shared" si="0"/>
        <v>8.1265814912203016</v>
      </c>
      <c r="G66" s="70">
        <f t="shared" si="1"/>
        <v>7.5541142900539118</v>
      </c>
      <c r="H66" s="70">
        <f t="shared" si="2"/>
        <v>6.578168182516464</v>
      </c>
      <c r="I66" s="70">
        <f t="shared" si="3"/>
        <v>7.8000000000000007</v>
      </c>
      <c r="J66" s="70">
        <f>$J$20-$I66</f>
        <v>8.6999999999999993</v>
      </c>
      <c r="K66" s="69">
        <f>B66-J66</f>
        <v>0</v>
      </c>
      <c r="L66" s="70">
        <f>IF($L$20-$I66&gt;0,$L$20-$I66,0)</f>
        <v>7.1999999999999993</v>
      </c>
      <c r="M66" s="70"/>
      <c r="O66"/>
      <c r="P66"/>
      <c r="Q66"/>
      <c r="R66"/>
      <c r="S66"/>
      <c r="T66"/>
      <c r="U66"/>
    </row>
    <row r="67" spans="1:21" x14ac:dyDescent="0.2">
      <c r="A67" s="91">
        <v>38395</v>
      </c>
      <c r="B67" s="92">
        <v>7.7</v>
      </c>
      <c r="C67" s="95"/>
      <c r="D67" s="96"/>
      <c r="E67" s="42">
        <f>16.5-B67</f>
        <v>8.8000000000000007</v>
      </c>
      <c r="F67" s="70">
        <f t="shared" si="0"/>
        <v>9.344356872714199</v>
      </c>
      <c r="G67" s="70">
        <f t="shared" si="1"/>
        <v>8.1265814912202998</v>
      </c>
      <c r="H67" s="70">
        <f t="shared" si="2"/>
        <v>7.5541142900539127</v>
      </c>
      <c r="I67" s="70">
        <f t="shared" si="3"/>
        <v>8.8000000000000007</v>
      </c>
      <c r="J67" s="70">
        <f>$J$20-$I67</f>
        <v>7.6999999999999993</v>
      </c>
      <c r="K67" s="69">
        <f>B67-J67</f>
        <v>0</v>
      </c>
      <c r="L67" s="70">
        <f>IF($L$20-$I67&gt;0,$L$20-$I67,0)</f>
        <v>6.1999999999999993</v>
      </c>
      <c r="M67" s="70"/>
      <c r="O67"/>
      <c r="P67"/>
      <c r="Q67"/>
      <c r="R67"/>
      <c r="S67"/>
      <c r="T67"/>
      <c r="U67"/>
    </row>
    <row r="68" spans="1:21" x14ac:dyDescent="0.2">
      <c r="A68" s="91">
        <v>38396</v>
      </c>
      <c r="B68" s="92">
        <v>10.9</v>
      </c>
      <c r="C68" s="95"/>
      <c r="D68" s="96"/>
      <c r="E68" s="42">
        <f>16.5-B68</f>
        <v>5.6</v>
      </c>
      <c r="F68" s="70">
        <f t="shared" si="0"/>
        <v>3.3067246484395163</v>
      </c>
      <c r="G68" s="70">
        <f t="shared" si="1"/>
        <v>9.344356872714199</v>
      </c>
      <c r="H68" s="70">
        <f t="shared" si="2"/>
        <v>8.1265814912203016</v>
      </c>
      <c r="I68" s="70">
        <f t="shared" si="3"/>
        <v>5.6</v>
      </c>
      <c r="J68" s="70">
        <f>$J$20-$I68</f>
        <v>10.9</v>
      </c>
      <c r="K68" s="69">
        <f>B68-J68</f>
        <v>0</v>
      </c>
      <c r="L68" s="70">
        <f>IF($L$20-$I68&gt;0,$L$20-$I68,0)</f>
        <v>9.4</v>
      </c>
      <c r="M68" s="70"/>
      <c r="O68"/>
      <c r="P68"/>
      <c r="Q68"/>
      <c r="R68"/>
      <c r="S68"/>
      <c r="T68"/>
      <c r="U68"/>
    </row>
    <row r="69" spans="1:21" x14ac:dyDescent="0.2">
      <c r="A69" s="91">
        <v>38397</v>
      </c>
      <c r="B69" s="92">
        <v>12.8</v>
      </c>
      <c r="C69" s="95"/>
      <c r="D69" s="96"/>
      <c r="E69" s="42">
        <f>16.5-B69</f>
        <v>3.6999999999999993</v>
      </c>
      <c r="F69" s="70">
        <f t="shared" si="0"/>
        <v>2.9559115303278745</v>
      </c>
      <c r="G69" s="70">
        <f t="shared" si="1"/>
        <v>3.3067246484395159</v>
      </c>
      <c r="H69" s="70">
        <f t="shared" si="2"/>
        <v>9.344356872714199</v>
      </c>
      <c r="I69" s="70">
        <f t="shared" si="3"/>
        <v>3.6999999999999993</v>
      </c>
      <c r="J69" s="70">
        <f>$J$20-$I69</f>
        <v>12.8</v>
      </c>
      <c r="K69" s="69">
        <f>B69-J69</f>
        <v>0</v>
      </c>
      <c r="L69" s="70">
        <f>IF($L$20-$I69&gt;0,$L$20-$I69,0)</f>
        <v>11.3</v>
      </c>
      <c r="M69" s="70"/>
      <c r="O69"/>
      <c r="P69"/>
      <c r="Q69"/>
      <c r="R69"/>
      <c r="S69"/>
      <c r="T69"/>
      <c r="U69"/>
    </row>
    <row r="70" spans="1:21" x14ac:dyDescent="0.2">
      <c r="A70" s="91">
        <v>38398</v>
      </c>
      <c r="B70" s="92">
        <v>14.4</v>
      </c>
      <c r="C70" s="95"/>
      <c r="D70" s="96"/>
      <c r="E70" s="42">
        <f>16.5-B70</f>
        <v>2.0999999999999996</v>
      </c>
      <c r="F70" s="70">
        <f t="shared" si="0"/>
        <v>1.4709234600961429</v>
      </c>
      <c r="G70" s="70">
        <f t="shared" si="1"/>
        <v>2.9559115303278745</v>
      </c>
      <c r="H70" s="70">
        <f t="shared" si="2"/>
        <v>3.306724648439515</v>
      </c>
      <c r="I70" s="70">
        <f t="shared" si="3"/>
        <v>2.0999999999999996</v>
      </c>
      <c r="J70" s="70">
        <f>$J$20-$I70</f>
        <v>14.4</v>
      </c>
      <c r="K70" s="69">
        <f>B70-J70</f>
        <v>0</v>
      </c>
      <c r="L70" s="70">
        <f>IF($L$20-$I70&gt;0,$L$20-$I70,0)</f>
        <v>12.9</v>
      </c>
      <c r="M70" s="70"/>
      <c r="O70"/>
      <c r="P70"/>
      <c r="Q70"/>
      <c r="R70"/>
      <c r="S70"/>
      <c r="T70"/>
      <c r="U70"/>
    </row>
    <row r="71" spans="1:21" x14ac:dyDescent="0.2">
      <c r="A71" s="91">
        <v>38399</v>
      </c>
      <c r="B71" s="92">
        <v>16</v>
      </c>
      <c r="C71" s="95"/>
      <c r="D71" s="96"/>
      <c r="E71" s="42">
        <f>16.5-B71</f>
        <v>0.5</v>
      </c>
      <c r="F71" s="70">
        <f t="shared" si="0"/>
        <v>-0.39478031843605055</v>
      </c>
      <c r="G71" s="70">
        <f t="shared" si="1"/>
        <v>1.4709234600961432</v>
      </c>
      <c r="H71" s="70">
        <f t="shared" si="2"/>
        <v>2.955911530327874</v>
      </c>
      <c r="I71" s="70">
        <f t="shared" si="3"/>
        <v>0.5</v>
      </c>
      <c r="J71" s="70">
        <f>$J$20-$I71</f>
        <v>16</v>
      </c>
      <c r="K71" s="69">
        <f>B71-J71</f>
        <v>0</v>
      </c>
      <c r="L71" s="70">
        <f>IF($L$20-$I71&gt;0,$L$20-$I71,0)</f>
        <v>14.5</v>
      </c>
      <c r="M71" s="70"/>
      <c r="O71"/>
      <c r="P71"/>
      <c r="Q71"/>
      <c r="R71"/>
      <c r="S71"/>
      <c r="T71"/>
      <c r="U71"/>
    </row>
    <row r="72" spans="1:21" x14ac:dyDescent="0.2">
      <c r="A72" s="91">
        <v>38400</v>
      </c>
      <c r="B72" s="92">
        <v>16.5</v>
      </c>
      <c r="C72" s="95"/>
      <c r="D72" s="96"/>
      <c r="E72" s="42">
        <f>16.5-B72</f>
        <v>0</v>
      </c>
      <c r="F72" s="70">
        <f t="shared" si="0"/>
        <v>-4.7763750797998605E-2</v>
      </c>
      <c r="G72" s="70">
        <f t="shared" si="1"/>
        <v>-0.39478031843605055</v>
      </c>
      <c r="H72" s="70">
        <f t="shared" si="2"/>
        <v>1.4709234600961432</v>
      </c>
      <c r="I72" s="70">
        <f t="shared" si="3"/>
        <v>0</v>
      </c>
      <c r="J72" s="70">
        <f>$J$20-$I72</f>
        <v>16.5</v>
      </c>
      <c r="K72" s="69">
        <f>B72-J72</f>
        <v>0</v>
      </c>
      <c r="L72" s="70">
        <f>IF($L$20-$I72&gt;0,$L$20-$I72,0)</f>
        <v>15</v>
      </c>
      <c r="M72" s="70"/>
      <c r="O72"/>
      <c r="P72"/>
      <c r="Q72"/>
      <c r="R72"/>
      <c r="S72"/>
      <c r="T72"/>
      <c r="U72"/>
    </row>
    <row r="73" spans="1:21" x14ac:dyDescent="0.2">
      <c r="A73" s="91">
        <v>38401</v>
      </c>
      <c r="B73" s="92">
        <v>15.6</v>
      </c>
      <c r="C73" s="95"/>
      <c r="D73" s="96"/>
      <c r="E73" s="42">
        <f>16.5-B73</f>
        <v>0.90000000000000036</v>
      </c>
      <c r="F73" s="70">
        <f t="shared" si="0"/>
        <v>1.5896785951383416</v>
      </c>
      <c r="G73" s="70">
        <f t="shared" si="1"/>
        <v>-4.7763750797998286E-2</v>
      </c>
      <c r="H73" s="70">
        <f t="shared" si="2"/>
        <v>-0.39478031843605055</v>
      </c>
      <c r="I73" s="70">
        <f t="shared" si="3"/>
        <v>0.90000000000000036</v>
      </c>
      <c r="J73" s="70">
        <f>$J$20-$I73</f>
        <v>15.6</v>
      </c>
      <c r="K73" s="69">
        <f>B73-J73</f>
        <v>0</v>
      </c>
      <c r="L73" s="70">
        <f>IF($L$20-$I73&gt;0,$L$20-$I73,0)</f>
        <v>14.1</v>
      </c>
      <c r="M73" s="70"/>
      <c r="O73"/>
      <c r="P73"/>
      <c r="Q73"/>
      <c r="R73"/>
      <c r="S73"/>
      <c r="T73"/>
      <c r="U73"/>
    </row>
    <row r="74" spans="1:21" x14ac:dyDescent="0.2">
      <c r="A74" s="91">
        <v>38402</v>
      </c>
      <c r="B74" s="92">
        <v>14.5</v>
      </c>
      <c r="C74" s="95"/>
      <c r="D74" s="96"/>
      <c r="E74" s="42">
        <f>16.5-B74</f>
        <v>2</v>
      </c>
      <c r="F74" s="70">
        <f t="shared" si="0"/>
        <v>2.5464546608971625</v>
      </c>
      <c r="G74" s="70">
        <f t="shared" si="1"/>
        <v>1.5896785951383414</v>
      </c>
      <c r="H74" s="70">
        <f t="shared" si="2"/>
        <v>-4.7763750797998328E-2</v>
      </c>
      <c r="I74" s="70">
        <f t="shared" si="3"/>
        <v>2</v>
      </c>
      <c r="J74" s="70">
        <f>$J$20-$I74</f>
        <v>14.5</v>
      </c>
      <c r="K74" s="69">
        <f>B74-J74</f>
        <v>0</v>
      </c>
      <c r="L74" s="70">
        <f>IF($L$20-$I74&gt;0,$L$20-$I74,0)</f>
        <v>13</v>
      </c>
      <c r="M74" s="70"/>
      <c r="O74"/>
      <c r="P74"/>
      <c r="Q74"/>
      <c r="R74"/>
      <c r="S74"/>
      <c r="T74"/>
      <c r="U74"/>
    </row>
    <row r="75" spans="1:21" x14ac:dyDescent="0.2">
      <c r="A75" s="91">
        <v>38403</v>
      </c>
      <c r="B75" s="92">
        <v>14.7</v>
      </c>
      <c r="C75" s="95"/>
      <c r="D75" s="96"/>
      <c r="E75" s="42">
        <f>16.5-B75</f>
        <v>1.8000000000000007</v>
      </c>
      <c r="F75" s="70">
        <f t="shared" si="0"/>
        <v>1.461826237028363</v>
      </c>
      <c r="G75" s="70">
        <f t="shared" si="1"/>
        <v>2.5464546608971625</v>
      </c>
      <c r="H75" s="70">
        <f t="shared" si="2"/>
        <v>1.5896785951383419</v>
      </c>
      <c r="I75" s="70">
        <f t="shared" si="3"/>
        <v>1.8000000000000007</v>
      </c>
      <c r="J75" s="70">
        <f>$J$20-$I75</f>
        <v>14.7</v>
      </c>
      <c r="K75" s="69">
        <f>B75-J75</f>
        <v>0</v>
      </c>
      <c r="L75" s="70">
        <f>IF($L$20-$I75&gt;0,$L$20-$I75,0)</f>
        <v>13.2</v>
      </c>
      <c r="M75" s="70"/>
      <c r="O75"/>
      <c r="P75"/>
      <c r="Q75"/>
      <c r="R75"/>
      <c r="S75"/>
      <c r="T75"/>
      <c r="U75"/>
    </row>
    <row r="76" spans="1:21" x14ac:dyDescent="0.2">
      <c r="A76" s="91">
        <v>38404</v>
      </c>
      <c r="B76" s="92">
        <v>15.4</v>
      </c>
      <c r="C76" s="95"/>
      <c r="D76" s="96"/>
      <c r="E76" s="42">
        <f>16.5-B76</f>
        <v>1.0999999999999996</v>
      </c>
      <c r="F76" s="70">
        <f t="shared" si="0"/>
        <v>0.67801110466962411</v>
      </c>
      <c r="G76" s="70">
        <f t="shared" si="1"/>
        <v>1.461826237028363</v>
      </c>
      <c r="H76" s="70">
        <f t="shared" si="2"/>
        <v>2.5464546608971625</v>
      </c>
      <c r="I76" s="70">
        <f t="shared" si="3"/>
        <v>1.0999999999999996</v>
      </c>
      <c r="J76" s="70">
        <f>$J$20-$I76</f>
        <v>15.4</v>
      </c>
      <c r="K76" s="69">
        <f>B76-J76</f>
        <v>0</v>
      </c>
      <c r="L76" s="70">
        <f>IF($L$20-$I76&gt;0,$L$20-$I76,0)</f>
        <v>13.9</v>
      </c>
      <c r="M76" s="70"/>
      <c r="O76"/>
      <c r="P76"/>
      <c r="Q76"/>
      <c r="R76"/>
      <c r="S76"/>
      <c r="T76"/>
      <c r="U76"/>
    </row>
    <row r="77" spans="1:21" x14ac:dyDescent="0.2">
      <c r="A77" s="91">
        <v>38405</v>
      </c>
      <c r="B77" s="92">
        <v>16.399999999999999</v>
      </c>
      <c r="C77" s="95"/>
      <c r="D77" s="96"/>
      <c r="E77" s="42">
        <f>16.5-B77</f>
        <v>0.10000000000000142</v>
      </c>
      <c r="F77" s="70">
        <f t="shared" si="0"/>
        <v>-0.41597659183953689</v>
      </c>
      <c r="G77" s="70">
        <f t="shared" si="1"/>
        <v>0.67801110466962411</v>
      </c>
      <c r="H77" s="70">
        <f t="shared" si="2"/>
        <v>1.461826237028363</v>
      </c>
      <c r="I77" s="70">
        <f t="shared" si="3"/>
        <v>0.10000000000000142</v>
      </c>
      <c r="J77" s="70">
        <f>$J$20-$I77</f>
        <v>16.399999999999999</v>
      </c>
      <c r="K77" s="69">
        <f>B77-J77</f>
        <v>0</v>
      </c>
      <c r="L77" s="70">
        <f>IF($L$20-$I77&gt;0,$L$20-$I77,0)</f>
        <v>14.899999999999999</v>
      </c>
      <c r="M77" s="70"/>
      <c r="O77"/>
      <c r="P77"/>
      <c r="Q77"/>
      <c r="R77"/>
      <c r="S77"/>
      <c r="T77"/>
      <c r="U77"/>
    </row>
    <row r="78" spans="1:21" x14ac:dyDescent="0.2">
      <c r="A78" s="91">
        <v>38406</v>
      </c>
      <c r="B78" s="92">
        <v>17.399999999999999</v>
      </c>
      <c r="C78" s="95"/>
      <c r="D78" s="96"/>
      <c r="E78" s="42">
        <f>16.5-B78</f>
        <v>-0.89999999999999858</v>
      </c>
      <c r="F78" s="70">
        <f t="shared" si="0"/>
        <v>-1.4050135548585001</v>
      </c>
      <c r="G78" s="70">
        <f t="shared" si="1"/>
        <v>-0.41597659183953661</v>
      </c>
      <c r="H78" s="70">
        <f t="shared" si="2"/>
        <v>0.67801110466962411</v>
      </c>
      <c r="I78" s="70">
        <f t="shared" si="3"/>
        <v>-0.89999999999999858</v>
      </c>
      <c r="J78" s="70">
        <f>$J$20-$I78</f>
        <v>17.399999999999999</v>
      </c>
      <c r="K78" s="69">
        <f>B78-J78</f>
        <v>0</v>
      </c>
      <c r="L78" s="70">
        <f>IF($L$20-$I78&gt;0,$L$20-$I78,0)</f>
        <v>15.899999999999999</v>
      </c>
      <c r="M78" s="70"/>
      <c r="O78"/>
      <c r="P78"/>
      <c r="Q78"/>
      <c r="R78"/>
      <c r="S78"/>
      <c r="T78"/>
      <c r="U78"/>
    </row>
    <row r="79" spans="1:21" x14ac:dyDescent="0.2">
      <c r="A79" s="91">
        <v>38407</v>
      </c>
      <c r="B79" s="92">
        <v>17.8</v>
      </c>
      <c r="C79" s="95"/>
      <c r="D79" s="96"/>
      <c r="E79" s="42">
        <f>16.5-B79</f>
        <v>-1.3000000000000007</v>
      </c>
      <c r="F79" s="70">
        <f t="shared" si="0"/>
        <v>-1.3948304572641619</v>
      </c>
      <c r="G79" s="70">
        <f t="shared" si="1"/>
        <v>-1.4050135548585001</v>
      </c>
      <c r="H79" s="70">
        <f t="shared" si="2"/>
        <v>-0.41597659183953639</v>
      </c>
      <c r="I79" s="70">
        <f t="shared" si="3"/>
        <v>-1.3000000000000007</v>
      </c>
      <c r="J79" s="70">
        <f>$J$20-$I79</f>
        <v>17.8</v>
      </c>
      <c r="K79" s="69">
        <f>B79-J79</f>
        <v>0</v>
      </c>
      <c r="L79" s="70">
        <f>IF($L$20-$I79&gt;0,$L$20-$I79,0)</f>
        <v>16.3</v>
      </c>
      <c r="M79" s="70"/>
      <c r="O79"/>
      <c r="P79"/>
      <c r="Q79"/>
      <c r="R79"/>
      <c r="S79"/>
      <c r="T79"/>
      <c r="U79"/>
    </row>
    <row r="80" spans="1:21" x14ac:dyDescent="0.2">
      <c r="A80" s="91">
        <v>38408</v>
      </c>
      <c r="B80" s="92">
        <v>17.5</v>
      </c>
      <c r="C80" s="95"/>
      <c r="D80" s="96"/>
      <c r="E80" s="42">
        <f>16.5-B80</f>
        <v>-1</v>
      </c>
      <c r="F80" s="70">
        <f t="shared" si="0"/>
        <v>-0.73508251222483589</v>
      </c>
      <c r="G80" s="70">
        <f t="shared" si="1"/>
        <v>-1.3948304572641619</v>
      </c>
      <c r="H80" s="70">
        <f t="shared" si="2"/>
        <v>-1.4050135548585001</v>
      </c>
      <c r="I80" s="70">
        <f t="shared" si="3"/>
        <v>-1</v>
      </c>
      <c r="J80" s="70">
        <f>$J$20-$I80</f>
        <v>17.5</v>
      </c>
      <c r="K80" s="69">
        <f>B80-J80</f>
        <v>0</v>
      </c>
      <c r="L80" s="70">
        <f>IF($L$20-$I80&gt;0,$L$20-$I80,0)</f>
        <v>16</v>
      </c>
      <c r="M80" s="70"/>
      <c r="O80"/>
      <c r="P80"/>
      <c r="Q80"/>
      <c r="R80"/>
      <c r="S80"/>
      <c r="T80"/>
      <c r="U80"/>
    </row>
    <row r="81" spans="1:21" x14ac:dyDescent="0.2">
      <c r="A81" s="91">
        <v>38409</v>
      </c>
      <c r="B81" s="92">
        <v>16.5</v>
      </c>
      <c r="C81" s="95"/>
      <c r="D81" s="96"/>
      <c r="E81" s="42">
        <f>16.5-B81</f>
        <v>0</v>
      </c>
      <c r="F81" s="70">
        <f t="shared" si="0"/>
        <v>0.60001299898977833</v>
      </c>
      <c r="G81" s="70">
        <f t="shared" si="1"/>
        <v>-0.735082512224836</v>
      </c>
      <c r="H81" s="70">
        <f t="shared" si="2"/>
        <v>-1.3948304572641619</v>
      </c>
      <c r="I81" s="70">
        <f t="shared" si="3"/>
        <v>0</v>
      </c>
      <c r="J81" s="70">
        <f>$J$20-$I81</f>
        <v>16.5</v>
      </c>
      <c r="K81" s="69">
        <f>B81-J81</f>
        <v>0</v>
      </c>
      <c r="L81" s="70">
        <f>IF($L$20-$I81&gt;0,$L$20-$I81,0)</f>
        <v>15</v>
      </c>
      <c r="M81" s="70"/>
      <c r="O81"/>
      <c r="P81"/>
      <c r="Q81"/>
      <c r="R81"/>
      <c r="S81"/>
      <c r="T81"/>
      <c r="U81"/>
    </row>
    <row r="82" spans="1:21" x14ac:dyDescent="0.2">
      <c r="A82" s="91">
        <v>38410</v>
      </c>
      <c r="B82" s="92">
        <v>17.899999999999999</v>
      </c>
      <c r="C82" s="95"/>
      <c r="D82" s="96"/>
      <c r="E82" s="42">
        <f>16.5-B82</f>
        <v>-1.3999999999999986</v>
      </c>
      <c r="F82" s="70">
        <f t="shared" si="0"/>
        <v>-2.5108260807907476</v>
      </c>
      <c r="G82" s="70">
        <f t="shared" si="1"/>
        <v>0.60001299898977845</v>
      </c>
      <c r="H82" s="70">
        <f t="shared" si="2"/>
        <v>-0.73508251222483612</v>
      </c>
      <c r="I82" s="70">
        <f t="shared" si="3"/>
        <v>-1.3999999999999986</v>
      </c>
      <c r="J82" s="70">
        <f>$J$20-$I82</f>
        <v>17.899999999999999</v>
      </c>
      <c r="K82" s="69">
        <f>B82-J82</f>
        <v>0</v>
      </c>
      <c r="L82" s="70">
        <f>IF($L$20-$I82&gt;0,$L$20-$I82,0)</f>
        <v>16.399999999999999</v>
      </c>
      <c r="M82" s="70"/>
      <c r="O82"/>
      <c r="P82"/>
      <c r="Q82"/>
      <c r="R82"/>
      <c r="S82"/>
      <c r="T82"/>
      <c r="U82"/>
    </row>
    <row r="83" spans="1:21" x14ac:dyDescent="0.2">
      <c r="A83" s="97">
        <v>38411</v>
      </c>
      <c r="B83" s="98">
        <v>19.7</v>
      </c>
      <c r="C83" s="99">
        <v>391.19999999999993</v>
      </c>
      <c r="D83" s="100">
        <v>391</v>
      </c>
      <c r="E83" s="42">
        <f>16.5-B83</f>
        <v>-3.1999999999999993</v>
      </c>
      <c r="F83" s="70">
        <f t="shared" si="0"/>
        <v>-4.177922459436255</v>
      </c>
      <c r="G83" s="70">
        <f t="shared" si="1"/>
        <v>-2.5108260807907476</v>
      </c>
      <c r="H83" s="70">
        <f t="shared" si="2"/>
        <v>0.60001299898977845</v>
      </c>
      <c r="I83" s="70">
        <f t="shared" si="3"/>
        <v>-3.1999999999999993</v>
      </c>
      <c r="J83" s="70">
        <f>$J$20-$I83</f>
        <v>19.7</v>
      </c>
      <c r="K83" s="69">
        <f>B83-J83</f>
        <v>0</v>
      </c>
      <c r="L83" s="70">
        <f>IF($L$20-$I83&gt;0,$L$20-$I83,0)</f>
        <v>18.2</v>
      </c>
      <c r="M83" s="70"/>
      <c r="O83"/>
      <c r="P83"/>
      <c r="Q83"/>
      <c r="R83"/>
      <c r="S83"/>
      <c r="T83"/>
      <c r="U83"/>
    </row>
    <row r="84" spans="1:21" x14ac:dyDescent="0.2">
      <c r="A84" s="91">
        <v>38412</v>
      </c>
      <c r="B84" s="92">
        <v>19.8</v>
      </c>
      <c r="C84" s="95"/>
      <c r="D84" s="96"/>
      <c r="E84" s="42">
        <f>16.5-B84</f>
        <v>-3.3000000000000007</v>
      </c>
      <c r="F84" s="70">
        <f t="shared" si="0"/>
        <v>-2.9925677568167486</v>
      </c>
      <c r="G84" s="70">
        <f t="shared" si="1"/>
        <v>-4.1779224594362558</v>
      </c>
      <c r="H84" s="70">
        <f t="shared" si="2"/>
        <v>-2.510826080790749</v>
      </c>
      <c r="I84" s="70">
        <f t="shared" si="3"/>
        <v>-3.3000000000000007</v>
      </c>
      <c r="J84" s="70">
        <f>$J$20-$I84</f>
        <v>19.8</v>
      </c>
      <c r="K84" s="69">
        <f>B84-J84</f>
        <v>0</v>
      </c>
      <c r="L84" s="70">
        <f>IF($L$20-$I84&gt;0,$L$20-$I84,0)</f>
        <v>18.3</v>
      </c>
      <c r="M84" s="70"/>
      <c r="O84"/>
      <c r="P84"/>
      <c r="Q84"/>
      <c r="R84"/>
      <c r="S84"/>
      <c r="T84"/>
      <c r="U84"/>
    </row>
    <row r="85" spans="1:21" x14ac:dyDescent="0.2">
      <c r="A85" s="91">
        <v>38413</v>
      </c>
      <c r="B85" s="92">
        <v>18.2</v>
      </c>
      <c r="C85" s="95"/>
      <c r="D85" s="96"/>
      <c r="E85" s="42">
        <f>16.5-B85</f>
        <v>-1.6999999999999993</v>
      </c>
      <c r="F85" s="70">
        <f t="shared" si="0"/>
        <v>-0.64072904501891514</v>
      </c>
      <c r="G85" s="70">
        <f t="shared" si="1"/>
        <v>-2.9925677568167486</v>
      </c>
      <c r="H85" s="70">
        <f t="shared" si="2"/>
        <v>-4.1779224594362558</v>
      </c>
      <c r="I85" s="70">
        <f t="shared" si="3"/>
        <v>-1.6999999999999993</v>
      </c>
      <c r="J85" s="70">
        <f>$J$20-$I85</f>
        <v>18.2</v>
      </c>
      <c r="K85" s="69">
        <f>B85-J85</f>
        <v>0</v>
      </c>
      <c r="L85" s="70">
        <f>IF($L$20-$I85&gt;0,$L$20-$I85,0)</f>
        <v>16.7</v>
      </c>
      <c r="M85" s="70"/>
      <c r="O85"/>
      <c r="P85"/>
      <c r="Q85"/>
      <c r="R85"/>
      <c r="S85"/>
      <c r="T85"/>
      <c r="U85"/>
    </row>
    <row r="86" spans="1:21" x14ac:dyDescent="0.2">
      <c r="A86" s="91">
        <v>38414</v>
      </c>
      <c r="B86" s="92">
        <v>17.7</v>
      </c>
      <c r="C86" s="95"/>
      <c r="D86" s="96"/>
      <c r="E86" s="42">
        <f>16.5-B86</f>
        <v>-1.1999999999999993</v>
      </c>
      <c r="F86" s="70">
        <f t="shared" si="0"/>
        <v>-1.18087418468775</v>
      </c>
      <c r="G86" s="70">
        <f t="shared" si="1"/>
        <v>-0.64072904501891481</v>
      </c>
      <c r="H86" s="70">
        <f t="shared" si="2"/>
        <v>-2.9925677568167486</v>
      </c>
      <c r="I86" s="70">
        <f t="shared" si="3"/>
        <v>-1.1999999999999993</v>
      </c>
      <c r="J86" s="70">
        <f>$J$20-$I86</f>
        <v>17.7</v>
      </c>
      <c r="K86" s="69">
        <f>B86-J86</f>
        <v>0</v>
      </c>
      <c r="L86" s="70">
        <f>IF($L$20-$I86&gt;0,$L$20-$I86,0)</f>
        <v>16.2</v>
      </c>
      <c r="M86" s="70"/>
      <c r="O86"/>
      <c r="P86"/>
      <c r="Q86"/>
      <c r="R86"/>
      <c r="S86"/>
      <c r="T86"/>
      <c r="U86"/>
    </row>
    <row r="87" spans="1:21" x14ac:dyDescent="0.2">
      <c r="A87" s="91">
        <v>38415</v>
      </c>
      <c r="B87" s="92">
        <v>18.3</v>
      </c>
      <c r="C87" s="95"/>
      <c r="D87" s="96"/>
      <c r="E87" s="42">
        <f>16.5-B87</f>
        <v>-1.8000000000000007</v>
      </c>
      <c r="F87" s="70">
        <f t="shared" si="0"/>
        <v>-2.3027747334863071</v>
      </c>
      <c r="G87" s="70">
        <f t="shared" si="1"/>
        <v>-1.1808741846877502</v>
      </c>
      <c r="H87" s="70">
        <f t="shared" si="2"/>
        <v>-0.64072904501891514</v>
      </c>
      <c r="I87" s="70">
        <f t="shared" si="3"/>
        <v>-1.8000000000000007</v>
      </c>
      <c r="J87" s="70">
        <f>$J$20-$I87</f>
        <v>18.3</v>
      </c>
      <c r="K87" s="69">
        <f>B87-J87</f>
        <v>0</v>
      </c>
      <c r="L87" s="70">
        <f>IF($L$20-$I87&gt;0,$L$20-$I87,0)</f>
        <v>16.8</v>
      </c>
      <c r="M87" s="70"/>
      <c r="O87"/>
      <c r="P87"/>
      <c r="Q87"/>
      <c r="R87"/>
      <c r="S87"/>
      <c r="T87"/>
      <c r="U87"/>
    </row>
    <row r="88" spans="1:21" x14ac:dyDescent="0.2">
      <c r="A88" s="91">
        <v>38416</v>
      </c>
      <c r="B88" s="92">
        <v>16.8</v>
      </c>
      <c r="C88" s="95"/>
      <c r="D88" s="96"/>
      <c r="E88" s="42">
        <f>16.5-B88</f>
        <v>-0.30000000000000071</v>
      </c>
      <c r="F88" s="70">
        <f t="shared" si="0"/>
        <v>0.84819973085777733</v>
      </c>
      <c r="G88" s="70">
        <f t="shared" si="1"/>
        <v>-2.3027747334863071</v>
      </c>
      <c r="H88" s="70">
        <f t="shared" si="2"/>
        <v>-1.1808741846877502</v>
      </c>
      <c r="I88" s="70">
        <f t="shared" si="3"/>
        <v>-0.30000000000000071</v>
      </c>
      <c r="J88" s="70">
        <f>$J$20-$I88</f>
        <v>16.8</v>
      </c>
      <c r="K88" s="69">
        <f>B88-J88</f>
        <v>0</v>
      </c>
      <c r="L88" s="70">
        <f>IF($L$20-$I88&gt;0,$L$20-$I88,0)</f>
        <v>15.3</v>
      </c>
      <c r="M88" s="70"/>
      <c r="O88"/>
      <c r="P88"/>
      <c r="Q88"/>
      <c r="R88"/>
      <c r="S88"/>
      <c r="T88"/>
      <c r="U88"/>
    </row>
    <row r="89" spans="1:21" x14ac:dyDescent="0.2">
      <c r="A89" s="91">
        <v>38417</v>
      </c>
      <c r="B89" s="92">
        <v>16.899999999999999</v>
      </c>
      <c r="C89" s="95"/>
      <c r="D89" s="96"/>
      <c r="E89" s="42">
        <f>16.5-B89</f>
        <v>-0.39999999999999858</v>
      </c>
      <c r="F89" s="70">
        <f t="shared" si="0"/>
        <v>-0.70697074318116837</v>
      </c>
      <c r="G89" s="70">
        <f t="shared" si="1"/>
        <v>0.84819973085777711</v>
      </c>
      <c r="H89" s="70">
        <f t="shared" si="2"/>
        <v>-2.3027747334863067</v>
      </c>
      <c r="I89" s="70">
        <f t="shared" si="3"/>
        <v>-0.39999999999999858</v>
      </c>
      <c r="J89" s="70">
        <f>$J$20-$I89</f>
        <v>16.899999999999999</v>
      </c>
      <c r="K89" s="69">
        <f>B89-J89</f>
        <v>0</v>
      </c>
      <c r="L89" s="70">
        <f>IF($L$20-$I89&gt;0,$L$20-$I89,0)</f>
        <v>15.399999999999999</v>
      </c>
      <c r="M89" s="70"/>
      <c r="O89"/>
      <c r="P89"/>
      <c r="Q89"/>
      <c r="R89"/>
      <c r="S89"/>
      <c r="T89"/>
      <c r="U89"/>
    </row>
    <row r="90" spans="1:21" x14ac:dyDescent="0.2">
      <c r="A90" s="91">
        <v>38418</v>
      </c>
      <c r="B90" s="92">
        <v>14.5</v>
      </c>
      <c r="C90" s="95"/>
      <c r="D90" s="96"/>
      <c r="E90" s="42">
        <f>16.5-B90</f>
        <v>2</v>
      </c>
      <c r="F90" s="70">
        <f t="shared" ref="F90:F153" si="4">(E90-$G$20*F89-$H$20*G89)/$F$20</f>
        <v>3.5454520831142884</v>
      </c>
      <c r="G90" s="70">
        <f t="shared" ref="G90:G153" si="5">(E90-$F$20*F90-$H$20*G89)/$G$20</f>
        <v>-0.70697074318116859</v>
      </c>
      <c r="H90" s="70">
        <f t="shared" ref="H90:H153" si="6">(E90-$F$20*F90-$G$20*G90)/$H$20</f>
        <v>0.84819973085777711</v>
      </c>
      <c r="I90" s="70">
        <f t="shared" ref="I90:I153" si="7">(F90*$F$20+G90*$G$20+H90*$H$20)</f>
        <v>2</v>
      </c>
      <c r="J90" s="70">
        <f>$J$20-$I90</f>
        <v>14.5</v>
      </c>
      <c r="K90" s="69">
        <f>B90-J90</f>
        <v>0</v>
      </c>
      <c r="L90" s="70">
        <f>IF($L$20-$I90&gt;0,$L$20-$I90,0)</f>
        <v>13</v>
      </c>
      <c r="M90" s="70"/>
      <c r="O90"/>
      <c r="P90"/>
      <c r="Q90"/>
      <c r="R90"/>
      <c r="S90"/>
      <c r="T90"/>
      <c r="U90"/>
    </row>
    <row r="91" spans="1:21" x14ac:dyDescent="0.2">
      <c r="A91" s="91">
        <v>38419</v>
      </c>
      <c r="B91" s="92">
        <v>12.9</v>
      </c>
      <c r="C91" s="95"/>
      <c r="D91" s="96"/>
      <c r="E91" s="42">
        <f>16.5-B91</f>
        <v>3.5999999999999996</v>
      </c>
      <c r="F91" s="70">
        <f t="shared" si="4"/>
        <v>4.345102415639718</v>
      </c>
      <c r="G91" s="70">
        <f t="shared" si="5"/>
        <v>3.5454520831142853</v>
      </c>
      <c r="H91" s="70">
        <f t="shared" si="6"/>
        <v>-0.70697074318116782</v>
      </c>
      <c r="I91" s="70">
        <f t="shared" si="7"/>
        <v>3.5999999999999996</v>
      </c>
      <c r="J91" s="70">
        <f>$J$20-$I91</f>
        <v>12.9</v>
      </c>
      <c r="K91" s="69">
        <f>B91-J91</f>
        <v>0</v>
      </c>
      <c r="L91" s="70">
        <f>IF($L$20-$I91&gt;0,$L$20-$I91,0)</f>
        <v>11.4</v>
      </c>
      <c r="M91" s="70"/>
      <c r="O91"/>
      <c r="P91"/>
      <c r="Q91"/>
      <c r="R91"/>
      <c r="S91"/>
      <c r="T91"/>
      <c r="U91"/>
    </row>
    <row r="92" spans="1:21" x14ac:dyDescent="0.2">
      <c r="A92" s="91">
        <v>38420</v>
      </c>
      <c r="B92" s="92">
        <v>12.1</v>
      </c>
      <c r="C92" s="95"/>
      <c r="D92" s="96"/>
      <c r="E92" s="42">
        <f>16.5-B92</f>
        <v>4.4000000000000004</v>
      </c>
      <c r="F92" s="70">
        <f t="shared" si="4"/>
        <v>4.5698734449944274</v>
      </c>
      <c r="G92" s="70">
        <f t="shared" si="5"/>
        <v>4.3451024156397189</v>
      </c>
      <c r="H92" s="70">
        <f t="shared" si="6"/>
        <v>3.5454520831142844</v>
      </c>
      <c r="I92" s="70">
        <f t="shared" si="7"/>
        <v>4.4000000000000004</v>
      </c>
      <c r="J92" s="70">
        <f>$J$20-$I92</f>
        <v>12.1</v>
      </c>
      <c r="K92" s="69">
        <f>B92-J92</f>
        <v>0</v>
      </c>
      <c r="L92" s="70">
        <f>IF($L$20-$I92&gt;0,$L$20-$I92,0)</f>
        <v>10.6</v>
      </c>
      <c r="M92" s="70"/>
      <c r="O92"/>
      <c r="P92"/>
      <c r="Q92"/>
      <c r="R92"/>
      <c r="S92"/>
      <c r="T92"/>
      <c r="U92"/>
    </row>
    <row r="93" spans="1:21" x14ac:dyDescent="0.2">
      <c r="A93" s="91">
        <v>38421</v>
      </c>
      <c r="B93" s="92">
        <v>12.7</v>
      </c>
      <c r="C93" s="95"/>
      <c r="D93" s="96"/>
      <c r="E93" s="42">
        <f>16.5-B93</f>
        <v>3.8000000000000007</v>
      </c>
      <c r="F93" s="70">
        <f t="shared" si="4"/>
        <v>3.3242128748961681</v>
      </c>
      <c r="G93" s="70">
        <f t="shared" si="5"/>
        <v>4.5698734449944274</v>
      </c>
      <c r="H93" s="70">
        <f t="shared" si="6"/>
        <v>4.3451024156397189</v>
      </c>
      <c r="I93" s="70">
        <f t="shared" si="7"/>
        <v>3.8000000000000007</v>
      </c>
      <c r="J93" s="70">
        <f>$J$20-$I93</f>
        <v>12.7</v>
      </c>
      <c r="K93" s="69">
        <f>B93-J93</f>
        <v>0</v>
      </c>
      <c r="L93" s="70">
        <f>IF($L$20-$I93&gt;0,$L$20-$I93,0)</f>
        <v>11.2</v>
      </c>
      <c r="M93" s="70"/>
      <c r="O93"/>
      <c r="P93"/>
      <c r="Q93"/>
      <c r="R93"/>
      <c r="S93"/>
      <c r="T93"/>
      <c r="U93"/>
    </row>
    <row r="94" spans="1:21" x14ac:dyDescent="0.2">
      <c r="A94" s="91">
        <v>38422</v>
      </c>
      <c r="B94" s="92">
        <v>12.3</v>
      </c>
      <c r="C94" s="95"/>
      <c r="D94" s="96"/>
      <c r="E94" s="42">
        <f>16.5-B94</f>
        <v>4.1999999999999993</v>
      </c>
      <c r="F94" s="70">
        <f t="shared" si="4"/>
        <v>4.5762479883861769</v>
      </c>
      <c r="G94" s="70">
        <f t="shared" si="5"/>
        <v>3.3242128748961686</v>
      </c>
      <c r="H94" s="70">
        <f t="shared" si="6"/>
        <v>4.5698734449944274</v>
      </c>
      <c r="I94" s="70">
        <f t="shared" si="7"/>
        <v>4.1999999999999993</v>
      </c>
      <c r="J94" s="70">
        <f>$J$20-$I94</f>
        <v>12.3</v>
      </c>
      <c r="K94" s="69">
        <f>B94-J94</f>
        <v>0</v>
      </c>
      <c r="L94" s="70">
        <f>IF($L$20-$I94&gt;0,$L$20-$I94,0)</f>
        <v>10.8</v>
      </c>
      <c r="M94" s="70"/>
      <c r="O94"/>
      <c r="P94"/>
      <c r="Q94"/>
      <c r="R94"/>
      <c r="S94"/>
      <c r="T94"/>
      <c r="U94"/>
    </row>
    <row r="95" spans="1:21" x14ac:dyDescent="0.2">
      <c r="A95" s="91">
        <v>38423</v>
      </c>
      <c r="B95" s="92">
        <v>13</v>
      </c>
      <c r="C95" s="95"/>
      <c r="D95" s="96"/>
      <c r="E95" s="42">
        <f>16.5-B95</f>
        <v>3.5</v>
      </c>
      <c r="F95" s="70">
        <f t="shared" si="4"/>
        <v>2.9911738599908837</v>
      </c>
      <c r="G95" s="70">
        <f t="shared" si="5"/>
        <v>4.5762479883861769</v>
      </c>
      <c r="H95" s="70">
        <f t="shared" si="6"/>
        <v>3.3242128748961686</v>
      </c>
      <c r="I95" s="70">
        <f t="shared" si="7"/>
        <v>3.5</v>
      </c>
      <c r="J95" s="70">
        <f>$J$20-$I95</f>
        <v>13</v>
      </c>
      <c r="K95" s="69">
        <f>B95-J95</f>
        <v>0</v>
      </c>
      <c r="L95" s="70">
        <f>IF($L$20-$I95&gt;0,$L$20-$I95,0)</f>
        <v>11.5</v>
      </c>
      <c r="M95" s="70"/>
      <c r="O95"/>
      <c r="P95"/>
      <c r="Q95"/>
      <c r="R95"/>
      <c r="S95"/>
      <c r="T95"/>
      <c r="U95"/>
    </row>
    <row r="96" spans="1:21" x14ac:dyDescent="0.2">
      <c r="A96" s="91">
        <v>38424</v>
      </c>
      <c r="B96" s="92">
        <v>13</v>
      </c>
      <c r="C96" s="95"/>
      <c r="D96" s="96"/>
      <c r="E96" s="42">
        <f>16.5-B96</f>
        <v>3.5</v>
      </c>
      <c r="F96" s="70">
        <f t="shared" si="4"/>
        <v>3.5750384052735282</v>
      </c>
      <c r="G96" s="70">
        <f t="shared" si="5"/>
        <v>2.991173859990885</v>
      </c>
      <c r="H96" s="70">
        <f t="shared" si="6"/>
        <v>4.576247988386176</v>
      </c>
      <c r="I96" s="70">
        <f t="shared" si="7"/>
        <v>3.5</v>
      </c>
      <c r="J96" s="70">
        <f>$J$20-$I96</f>
        <v>13</v>
      </c>
      <c r="K96" s="69">
        <f>B96-J96</f>
        <v>0</v>
      </c>
      <c r="L96" s="70">
        <f>IF($L$20-$I96&gt;0,$L$20-$I96,0)</f>
        <v>11.5</v>
      </c>
      <c r="M96" s="70"/>
      <c r="O96"/>
      <c r="P96"/>
      <c r="Q96"/>
      <c r="R96"/>
      <c r="S96"/>
      <c r="T96"/>
      <c r="U96"/>
    </row>
    <row r="97" spans="1:21" x14ac:dyDescent="0.2">
      <c r="A97" s="91">
        <v>38425</v>
      </c>
      <c r="B97" s="92">
        <v>12.2</v>
      </c>
      <c r="C97" s="95"/>
      <c r="D97" s="96"/>
      <c r="E97" s="42">
        <f>16.5-B97</f>
        <v>4.3000000000000007</v>
      </c>
      <c r="F97" s="70">
        <f t="shared" si="4"/>
        <v>4.8806184873647567</v>
      </c>
      <c r="G97" s="70">
        <f t="shared" si="5"/>
        <v>3.5750384052735282</v>
      </c>
      <c r="H97" s="70">
        <f t="shared" si="6"/>
        <v>2.9911738599908855</v>
      </c>
      <c r="I97" s="70">
        <f t="shared" si="7"/>
        <v>4.3000000000000007</v>
      </c>
      <c r="J97" s="70">
        <f>$J$20-$I97</f>
        <v>12.2</v>
      </c>
      <c r="K97" s="69">
        <f>B97-J97</f>
        <v>0</v>
      </c>
      <c r="L97" s="70">
        <f>IF($L$20-$I97&gt;0,$L$20-$I97,0)</f>
        <v>10.7</v>
      </c>
      <c r="M97" s="70"/>
      <c r="O97"/>
      <c r="P97"/>
      <c r="Q97"/>
      <c r="R97"/>
      <c r="S97"/>
      <c r="T97"/>
      <c r="U97"/>
    </row>
    <row r="98" spans="1:21" x14ac:dyDescent="0.2">
      <c r="A98" s="91">
        <v>38426</v>
      </c>
      <c r="B98" s="92">
        <v>9.6</v>
      </c>
      <c r="C98" s="95"/>
      <c r="D98" s="96"/>
      <c r="E98" s="42">
        <f>16.5-B98</f>
        <v>6.9</v>
      </c>
      <c r="F98" s="70">
        <f t="shared" si="4"/>
        <v>8.4638510221053682</v>
      </c>
      <c r="G98" s="70">
        <f t="shared" si="5"/>
        <v>4.8806184873647558</v>
      </c>
      <c r="H98" s="70">
        <f t="shared" si="6"/>
        <v>3.5750384052735296</v>
      </c>
      <c r="I98" s="70">
        <f t="shared" si="7"/>
        <v>6.9</v>
      </c>
      <c r="J98" s="70">
        <f>$J$20-$I98</f>
        <v>9.6</v>
      </c>
      <c r="K98" s="69">
        <f>B98-J98</f>
        <v>0</v>
      </c>
      <c r="L98" s="70">
        <f>IF($L$20-$I98&gt;0,$L$20-$I98,0)</f>
        <v>8.1</v>
      </c>
      <c r="M98" s="70"/>
      <c r="O98"/>
      <c r="P98"/>
      <c r="Q98"/>
      <c r="R98"/>
      <c r="S98"/>
      <c r="T98"/>
      <c r="U98"/>
    </row>
    <row r="99" spans="1:21" x14ac:dyDescent="0.2">
      <c r="A99" s="91">
        <v>38427</v>
      </c>
      <c r="B99" s="92">
        <v>4.3</v>
      </c>
      <c r="C99" s="95"/>
      <c r="D99" s="96"/>
      <c r="E99" s="42">
        <f>16.5-B99</f>
        <v>12.2</v>
      </c>
      <c r="F99" s="70">
        <f t="shared" si="4"/>
        <v>15.287971407719859</v>
      </c>
      <c r="G99" s="70">
        <f t="shared" si="5"/>
        <v>8.4638510221053647</v>
      </c>
      <c r="H99" s="70">
        <f t="shared" si="6"/>
        <v>4.880618487364754</v>
      </c>
      <c r="I99" s="70">
        <f t="shared" si="7"/>
        <v>12.2</v>
      </c>
      <c r="J99" s="70">
        <f>$J$20-$I99</f>
        <v>4.3000000000000007</v>
      </c>
      <c r="K99" s="69">
        <f>B99-J99</f>
        <v>0</v>
      </c>
      <c r="L99" s="70">
        <f>IF($L$20-$I99&gt;0,$L$20-$I99,0)</f>
        <v>2.8000000000000007</v>
      </c>
      <c r="M99" s="70"/>
      <c r="O99"/>
      <c r="P99"/>
      <c r="Q99"/>
      <c r="R99"/>
      <c r="S99"/>
      <c r="T99"/>
      <c r="U99"/>
    </row>
    <row r="100" spans="1:21" x14ac:dyDescent="0.2">
      <c r="A100" s="91">
        <v>38428</v>
      </c>
      <c r="B100" s="92">
        <v>3.6</v>
      </c>
      <c r="C100" s="95"/>
      <c r="D100" s="96"/>
      <c r="E100" s="42">
        <f>16.5-B100</f>
        <v>12.9</v>
      </c>
      <c r="F100" s="70">
        <f t="shared" si="4"/>
        <v>12.445372459122511</v>
      </c>
      <c r="G100" s="70">
        <f t="shared" si="5"/>
        <v>15.287971407719859</v>
      </c>
      <c r="H100" s="70">
        <f t="shared" si="6"/>
        <v>8.4638510221053664</v>
      </c>
      <c r="I100" s="70">
        <f t="shared" si="7"/>
        <v>12.9</v>
      </c>
      <c r="J100" s="70">
        <f>$J$20-$I100</f>
        <v>3.5999999999999996</v>
      </c>
      <c r="K100" s="69">
        <f>B100-J100</f>
        <v>0</v>
      </c>
      <c r="L100" s="70">
        <f>IF($L$20-$I100&gt;0,$L$20-$I100,0)</f>
        <v>2.0999999999999996</v>
      </c>
      <c r="M100" s="70"/>
      <c r="O100"/>
      <c r="P100"/>
      <c r="Q100"/>
      <c r="R100"/>
      <c r="S100"/>
      <c r="T100"/>
      <c r="U100"/>
    </row>
    <row r="101" spans="1:21" x14ac:dyDescent="0.2">
      <c r="A101" s="91">
        <v>38429</v>
      </c>
      <c r="B101" s="92">
        <v>5.3</v>
      </c>
      <c r="C101" s="95"/>
      <c r="D101" s="96"/>
      <c r="E101" s="42">
        <f>16.5-B101</f>
        <v>11.2</v>
      </c>
      <c r="F101" s="70">
        <f t="shared" si="4"/>
        <v>9.8959852024854342</v>
      </c>
      <c r="G101" s="70">
        <f t="shared" si="5"/>
        <v>12.445372459122511</v>
      </c>
      <c r="H101" s="70">
        <f t="shared" si="6"/>
        <v>15.28797140771986</v>
      </c>
      <c r="I101" s="70">
        <f t="shared" si="7"/>
        <v>11.2</v>
      </c>
      <c r="J101" s="70">
        <f>$J$20-$I101</f>
        <v>5.3000000000000007</v>
      </c>
      <c r="K101" s="69">
        <f>B101-J101</f>
        <v>0</v>
      </c>
      <c r="L101" s="70">
        <f>IF($L$20-$I101&gt;0,$L$20-$I101,0)</f>
        <v>3.8000000000000007</v>
      </c>
      <c r="M101" s="70"/>
      <c r="O101"/>
      <c r="P101"/>
      <c r="Q101"/>
      <c r="R101"/>
      <c r="S101"/>
      <c r="T101"/>
      <c r="U101"/>
    </row>
    <row r="102" spans="1:21" x14ac:dyDescent="0.2">
      <c r="A102" s="91">
        <v>38430</v>
      </c>
      <c r="B102" s="92">
        <v>6.3</v>
      </c>
      <c r="C102" s="95"/>
      <c r="D102" s="96"/>
      <c r="E102" s="42">
        <f>16.5-B102</f>
        <v>10.199999999999999</v>
      </c>
      <c r="F102" s="70">
        <f t="shared" si="4"/>
        <v>9.9777786555701979</v>
      </c>
      <c r="G102" s="70">
        <f t="shared" si="5"/>
        <v>9.8959852024854307</v>
      </c>
      <c r="H102" s="70">
        <f t="shared" si="6"/>
        <v>12.445372459122511</v>
      </c>
      <c r="I102" s="70">
        <f t="shared" si="7"/>
        <v>10.199999999999999</v>
      </c>
      <c r="J102" s="70">
        <f>$J$20-$I102</f>
        <v>6.3000000000000007</v>
      </c>
      <c r="K102" s="69">
        <f>B102-J102</f>
        <v>0</v>
      </c>
      <c r="L102" s="70">
        <f>IF($L$20-$I102&gt;0,$L$20-$I102,0)</f>
        <v>4.8000000000000007</v>
      </c>
      <c r="M102" s="70"/>
      <c r="O102"/>
      <c r="P102"/>
      <c r="Q102"/>
      <c r="R102"/>
      <c r="S102"/>
      <c r="T102"/>
      <c r="U102"/>
    </row>
    <row r="103" spans="1:21" x14ac:dyDescent="0.2">
      <c r="A103" s="91">
        <v>38431</v>
      </c>
      <c r="B103" s="92">
        <v>5.9</v>
      </c>
      <c r="C103" s="95"/>
      <c r="D103" s="96"/>
      <c r="E103" s="42">
        <f>16.5-B103</f>
        <v>10.6</v>
      </c>
      <c r="F103" s="70">
        <f t="shared" si="4"/>
        <v>11.028446471800663</v>
      </c>
      <c r="G103" s="70">
        <f t="shared" si="5"/>
        <v>9.9777786555701979</v>
      </c>
      <c r="H103" s="70">
        <f t="shared" si="6"/>
        <v>9.8959852024854236</v>
      </c>
      <c r="I103" s="70">
        <f t="shared" si="7"/>
        <v>10.6</v>
      </c>
      <c r="J103" s="70">
        <f>$J$20-$I103</f>
        <v>5.9</v>
      </c>
      <c r="K103" s="69">
        <f>B103-J103</f>
        <v>0</v>
      </c>
      <c r="L103" s="70">
        <f>IF($L$20-$I103&gt;0,$L$20-$I103,0)</f>
        <v>4.4000000000000004</v>
      </c>
      <c r="M103" s="70"/>
      <c r="O103"/>
      <c r="P103"/>
      <c r="Q103"/>
      <c r="R103"/>
      <c r="S103"/>
      <c r="T103"/>
      <c r="U103"/>
    </row>
    <row r="104" spans="1:21" x14ac:dyDescent="0.2">
      <c r="A104" s="91">
        <v>38432</v>
      </c>
      <c r="B104" s="92">
        <v>4.8</v>
      </c>
      <c r="C104" s="95"/>
      <c r="D104" s="96"/>
      <c r="E104" s="42">
        <f>16.5-B104</f>
        <v>11.7</v>
      </c>
      <c r="F104" s="70">
        <f t="shared" si="4"/>
        <v>12.322813654837967</v>
      </c>
      <c r="G104" s="70">
        <f t="shared" si="5"/>
        <v>11.028446471800665</v>
      </c>
      <c r="H104" s="70">
        <f t="shared" si="6"/>
        <v>9.9777786555701997</v>
      </c>
      <c r="I104" s="70">
        <f t="shared" si="7"/>
        <v>11.7</v>
      </c>
      <c r="J104" s="70">
        <f>$J$20-$I104</f>
        <v>4.8000000000000007</v>
      </c>
      <c r="K104" s="69">
        <f>B104-J104</f>
        <v>0</v>
      </c>
      <c r="L104" s="70">
        <f>IF($L$20-$I104&gt;0,$L$20-$I104,0)</f>
        <v>3.3000000000000007</v>
      </c>
      <c r="M104" s="70"/>
      <c r="O104"/>
      <c r="P104"/>
      <c r="Q104"/>
      <c r="R104"/>
      <c r="S104"/>
      <c r="T104"/>
      <c r="U104"/>
    </row>
    <row r="105" spans="1:21" x14ac:dyDescent="0.2">
      <c r="A105" s="91">
        <v>38433</v>
      </c>
      <c r="B105" s="92">
        <v>3.8</v>
      </c>
      <c r="C105" s="95"/>
      <c r="D105" s="96"/>
      <c r="E105" s="42">
        <f>16.5-B105</f>
        <v>12.7</v>
      </c>
      <c r="F105" s="70">
        <f t="shared" si="4"/>
        <v>13.167185427280906</v>
      </c>
      <c r="G105" s="70">
        <f t="shared" si="5"/>
        <v>12.322813654837967</v>
      </c>
      <c r="H105" s="70">
        <f t="shared" si="6"/>
        <v>11.028446471800665</v>
      </c>
      <c r="I105" s="70">
        <f t="shared" si="7"/>
        <v>12.7</v>
      </c>
      <c r="J105" s="70">
        <f>$J$20-$I105</f>
        <v>3.8000000000000007</v>
      </c>
      <c r="K105" s="69">
        <f>B105-J105</f>
        <v>0</v>
      </c>
      <c r="L105" s="70">
        <f>IF($L$20-$I105&gt;0,$L$20-$I105,0)</f>
        <v>2.3000000000000007</v>
      </c>
      <c r="M105" s="70"/>
      <c r="O105"/>
      <c r="P105"/>
      <c r="Q105"/>
      <c r="R105"/>
      <c r="S105"/>
      <c r="T105"/>
      <c r="U105"/>
    </row>
    <row r="106" spans="1:21" x14ac:dyDescent="0.2">
      <c r="A106" s="91">
        <v>38434</v>
      </c>
      <c r="B106" s="92">
        <v>3.5</v>
      </c>
      <c r="C106" s="95"/>
      <c r="D106" s="96"/>
      <c r="E106" s="42">
        <f>16.5-B106</f>
        <v>13</v>
      </c>
      <c r="F106" s="70">
        <f t="shared" si="4"/>
        <v>13.029271677219887</v>
      </c>
      <c r="G106" s="70">
        <f t="shared" si="5"/>
        <v>13.167185427280906</v>
      </c>
      <c r="H106" s="70">
        <f t="shared" si="6"/>
        <v>12.322813654837965</v>
      </c>
      <c r="I106" s="70">
        <f t="shared" si="7"/>
        <v>13</v>
      </c>
      <c r="J106" s="70">
        <f>$J$20-$I106</f>
        <v>3.5</v>
      </c>
      <c r="K106" s="69">
        <f>B106-J106</f>
        <v>0</v>
      </c>
      <c r="L106" s="70">
        <f>IF($L$20-$I106&gt;0,$L$20-$I106,0)</f>
        <v>2</v>
      </c>
      <c r="M106" s="70"/>
      <c r="O106"/>
      <c r="P106"/>
      <c r="Q106"/>
      <c r="R106"/>
      <c r="S106"/>
      <c r="T106"/>
      <c r="U106"/>
    </row>
    <row r="107" spans="1:21" x14ac:dyDescent="0.2">
      <c r="A107" s="91">
        <v>38435</v>
      </c>
      <c r="B107" s="92">
        <v>3.5</v>
      </c>
      <c r="C107" s="95"/>
      <c r="D107" s="96"/>
      <c r="E107" s="42">
        <f>16.5-B107</f>
        <v>13</v>
      </c>
      <c r="F107" s="70">
        <f t="shared" si="4"/>
        <v>12.957499923509907</v>
      </c>
      <c r="G107" s="70">
        <f t="shared" si="5"/>
        <v>13.029271677219885</v>
      </c>
      <c r="H107" s="70">
        <f t="shared" si="6"/>
        <v>13.167185427280907</v>
      </c>
      <c r="I107" s="70">
        <f t="shared" si="7"/>
        <v>13</v>
      </c>
      <c r="J107" s="70">
        <f>$J$20-$I107</f>
        <v>3.5</v>
      </c>
      <c r="K107" s="69">
        <f>B107-J107</f>
        <v>0</v>
      </c>
      <c r="L107" s="70">
        <f>IF($L$20-$I107&gt;0,$L$20-$I107,0)</f>
        <v>2</v>
      </c>
      <c r="M107" s="70"/>
      <c r="O107"/>
      <c r="P107"/>
      <c r="Q107"/>
      <c r="R107"/>
      <c r="S107"/>
      <c r="T107"/>
      <c r="U107"/>
    </row>
    <row r="108" spans="1:21" x14ac:dyDescent="0.2">
      <c r="A108" s="91">
        <v>38436</v>
      </c>
      <c r="B108" s="92">
        <v>4.2</v>
      </c>
      <c r="C108" s="95"/>
      <c r="D108" s="96"/>
      <c r="E108" s="42">
        <f>16.5-B108</f>
        <v>12.3</v>
      </c>
      <c r="F108" s="70">
        <f t="shared" si="4"/>
        <v>11.8497047587084</v>
      </c>
      <c r="G108" s="70">
        <f t="shared" si="5"/>
        <v>12.957499923509909</v>
      </c>
      <c r="H108" s="70">
        <f t="shared" si="6"/>
        <v>13.029271677219887</v>
      </c>
      <c r="I108" s="70">
        <f t="shared" si="7"/>
        <v>12.3</v>
      </c>
      <c r="J108" s="70">
        <f>$J$20-$I108</f>
        <v>4.1999999999999993</v>
      </c>
      <c r="K108" s="69">
        <f>B108-J108</f>
        <v>0</v>
      </c>
      <c r="L108" s="70">
        <f>IF($L$20-$I108&gt;0,$L$20-$I108,0)</f>
        <v>2.6999999999999993</v>
      </c>
      <c r="M108" s="70"/>
      <c r="O108"/>
      <c r="P108"/>
      <c r="Q108"/>
      <c r="R108"/>
      <c r="S108"/>
      <c r="T108"/>
      <c r="U108"/>
    </row>
    <row r="109" spans="1:21" x14ac:dyDescent="0.2">
      <c r="A109" s="91">
        <v>38437</v>
      </c>
      <c r="B109" s="92">
        <v>4.5</v>
      </c>
      <c r="C109" s="95"/>
      <c r="D109" s="96"/>
      <c r="E109" s="42">
        <f>16.5-B109</f>
        <v>12</v>
      </c>
      <c r="F109" s="70">
        <f t="shared" si="4"/>
        <v>11.915564300060815</v>
      </c>
      <c r="G109" s="70">
        <f t="shared" si="5"/>
        <v>11.8497047587084</v>
      </c>
      <c r="H109" s="70">
        <f t="shared" si="6"/>
        <v>12.957499923509909</v>
      </c>
      <c r="I109" s="70">
        <f t="shared" si="7"/>
        <v>12</v>
      </c>
      <c r="J109" s="70">
        <f>$J$20-$I109</f>
        <v>4.5</v>
      </c>
      <c r="K109" s="69">
        <f>B109-J109</f>
        <v>0</v>
      </c>
      <c r="L109" s="70">
        <f>IF($L$20-$I109&gt;0,$L$20-$I109,0)</f>
        <v>3</v>
      </c>
      <c r="M109" s="70"/>
      <c r="O109"/>
      <c r="P109"/>
      <c r="Q109"/>
      <c r="R109"/>
      <c r="S109"/>
      <c r="T109"/>
      <c r="U109"/>
    </row>
    <row r="110" spans="1:21" x14ac:dyDescent="0.2">
      <c r="A110" s="91">
        <v>38438</v>
      </c>
      <c r="B110" s="92">
        <v>4.8</v>
      </c>
      <c r="C110" s="95"/>
      <c r="D110" s="96"/>
      <c r="E110" s="42">
        <f>16.5-B110</f>
        <v>11.7</v>
      </c>
      <c r="F110" s="70">
        <f t="shared" si="4"/>
        <v>11.567267056851525</v>
      </c>
      <c r="G110" s="70">
        <f t="shared" si="5"/>
        <v>11.915564300060815</v>
      </c>
      <c r="H110" s="70">
        <f t="shared" si="6"/>
        <v>11.849704758708398</v>
      </c>
      <c r="I110" s="70">
        <f t="shared" si="7"/>
        <v>11.7</v>
      </c>
      <c r="J110" s="70">
        <f>$J$20-$I110</f>
        <v>4.8000000000000007</v>
      </c>
      <c r="K110" s="69">
        <f>B110-J110</f>
        <v>0</v>
      </c>
      <c r="L110" s="70">
        <f>IF($L$20-$I110&gt;0,$L$20-$I110,0)</f>
        <v>3.3000000000000007</v>
      </c>
      <c r="M110" s="70"/>
      <c r="O110"/>
      <c r="P110"/>
      <c r="Q110"/>
      <c r="R110"/>
      <c r="S110"/>
      <c r="T110"/>
      <c r="U110"/>
    </row>
    <row r="111" spans="1:21" x14ac:dyDescent="0.2">
      <c r="A111" s="91">
        <v>38439</v>
      </c>
      <c r="B111" s="92">
        <v>5.8</v>
      </c>
      <c r="C111" s="95"/>
      <c r="D111" s="96"/>
      <c r="E111" s="42">
        <f>16.5-B111</f>
        <v>10.7</v>
      </c>
      <c r="F111" s="70">
        <f t="shared" si="4"/>
        <v>10.063772421564099</v>
      </c>
      <c r="G111" s="70">
        <f t="shared" si="5"/>
        <v>11.567267056851527</v>
      </c>
      <c r="H111" s="70">
        <f t="shared" si="6"/>
        <v>11.915564300060812</v>
      </c>
      <c r="I111" s="70">
        <f t="shared" si="7"/>
        <v>10.7</v>
      </c>
      <c r="J111" s="70">
        <f>$J$20-$I111</f>
        <v>5.8000000000000007</v>
      </c>
      <c r="K111" s="69">
        <f>B111-J111</f>
        <v>0</v>
      </c>
      <c r="L111" s="70">
        <f>IF($L$20-$I111&gt;0,$L$20-$I111,0)</f>
        <v>4.3000000000000007</v>
      </c>
      <c r="M111" s="70"/>
      <c r="O111"/>
      <c r="P111"/>
      <c r="Q111"/>
      <c r="R111"/>
      <c r="S111"/>
      <c r="T111"/>
      <c r="U111"/>
    </row>
    <row r="112" spans="1:21" x14ac:dyDescent="0.2">
      <c r="A112" s="91">
        <v>38440</v>
      </c>
      <c r="B112" s="92">
        <v>5.5</v>
      </c>
      <c r="C112" s="95"/>
      <c r="D112" s="96"/>
      <c r="E112" s="42">
        <f>16.5-B112</f>
        <v>11</v>
      </c>
      <c r="F112" s="70">
        <f t="shared" si="4"/>
        <v>11.373569279742696</v>
      </c>
      <c r="G112" s="70">
        <f t="shared" si="5"/>
        <v>10.063772421564099</v>
      </c>
      <c r="H112" s="70">
        <f t="shared" si="6"/>
        <v>11.567267056851524</v>
      </c>
      <c r="I112" s="70">
        <f t="shared" si="7"/>
        <v>11</v>
      </c>
      <c r="J112" s="70">
        <f>$J$20-$I112</f>
        <v>5.5</v>
      </c>
      <c r="K112" s="69">
        <f>B112-J112</f>
        <v>0</v>
      </c>
      <c r="L112" s="70">
        <f>IF($L$20-$I112&gt;0,$L$20-$I112,0)</f>
        <v>4</v>
      </c>
      <c r="M112" s="70"/>
      <c r="O112"/>
      <c r="P112"/>
      <c r="Q112"/>
      <c r="R112"/>
      <c r="S112"/>
      <c r="T112"/>
      <c r="U112"/>
    </row>
    <row r="113" spans="1:21" x14ac:dyDescent="0.2">
      <c r="A113" s="91">
        <v>38441</v>
      </c>
      <c r="B113" s="92">
        <v>5.4</v>
      </c>
      <c r="C113" s="95"/>
      <c r="D113" s="96"/>
      <c r="E113" s="42">
        <f>16.5-B113</f>
        <v>11.1</v>
      </c>
      <c r="F113" s="70">
        <f t="shared" si="4"/>
        <v>11.135919956534634</v>
      </c>
      <c r="G113" s="70">
        <f t="shared" si="5"/>
        <v>11.373569279742698</v>
      </c>
      <c r="H113" s="70">
        <f t="shared" si="6"/>
        <v>10.063772421564101</v>
      </c>
      <c r="I113" s="70">
        <f t="shared" si="7"/>
        <v>11.100000000000001</v>
      </c>
      <c r="J113" s="70">
        <f>$J$20-$I113</f>
        <v>5.3999999999999986</v>
      </c>
      <c r="K113" s="69">
        <f>B113-J113</f>
        <v>0</v>
      </c>
      <c r="L113" s="70">
        <f>IF($L$20-$I113&gt;0,$L$20-$I113,0)</f>
        <v>3.8999999999999986</v>
      </c>
      <c r="M113" s="70"/>
      <c r="O113"/>
      <c r="P113"/>
      <c r="Q113"/>
      <c r="R113"/>
      <c r="S113"/>
      <c r="T113"/>
      <c r="U113"/>
    </row>
    <row r="114" spans="1:21" x14ac:dyDescent="0.2">
      <c r="A114" s="97">
        <v>38442</v>
      </c>
      <c r="B114" s="98">
        <v>5.2</v>
      </c>
      <c r="C114" s="99">
        <v>296.39999999999998</v>
      </c>
      <c r="D114" s="100">
        <v>296</v>
      </c>
      <c r="E114" s="42">
        <f>16.5-B114</f>
        <v>11.3</v>
      </c>
      <c r="F114" s="70">
        <f t="shared" si="4"/>
        <v>11.369778475108902</v>
      </c>
      <c r="G114" s="70">
        <f t="shared" si="5"/>
        <v>11.135919956534634</v>
      </c>
      <c r="H114" s="70">
        <f t="shared" si="6"/>
        <v>11.373569279742698</v>
      </c>
      <c r="I114" s="70">
        <f t="shared" si="7"/>
        <v>11.3</v>
      </c>
      <c r="J114" s="70">
        <f>$J$20-$I114</f>
        <v>5.1999999999999993</v>
      </c>
      <c r="K114" s="69">
        <f>B114-J114</f>
        <v>0</v>
      </c>
      <c r="L114" s="70">
        <f>IF($L$20-$I114&gt;0,$L$20-$I114,0)</f>
        <v>3.6999999999999993</v>
      </c>
      <c r="M114" s="70"/>
      <c r="O114"/>
      <c r="P114"/>
      <c r="Q114"/>
      <c r="R114"/>
      <c r="S114"/>
      <c r="T114"/>
      <c r="U114"/>
    </row>
    <row r="115" spans="1:21" x14ac:dyDescent="0.2">
      <c r="A115" s="91">
        <v>38443</v>
      </c>
      <c r="B115" s="92">
        <v>4.5</v>
      </c>
      <c r="C115" s="95"/>
      <c r="D115" s="96"/>
      <c r="E115" s="42">
        <f>16.5-B115</f>
        <v>12</v>
      </c>
      <c r="F115" s="70">
        <f t="shared" si="4"/>
        <v>12.459124103023109</v>
      </c>
      <c r="G115" s="70">
        <f t="shared" si="5"/>
        <v>11.369778475108905</v>
      </c>
      <c r="H115" s="70">
        <f t="shared" si="6"/>
        <v>11.135919956534627</v>
      </c>
      <c r="I115" s="70">
        <f t="shared" si="7"/>
        <v>12</v>
      </c>
      <c r="J115" s="70">
        <f>$J$20-$I115</f>
        <v>4.5</v>
      </c>
      <c r="K115" s="69">
        <f>B115-J115</f>
        <v>0</v>
      </c>
      <c r="L115" s="70">
        <f>IF($L$20-$I115&gt;0,$L$20-$I115,0)</f>
        <v>3</v>
      </c>
      <c r="M115" s="70"/>
      <c r="O115"/>
      <c r="P115"/>
      <c r="Q115"/>
      <c r="R115"/>
      <c r="S115"/>
      <c r="T115"/>
      <c r="U115"/>
    </row>
    <row r="116" spans="1:21" x14ac:dyDescent="0.2">
      <c r="A116" s="91">
        <v>38444</v>
      </c>
      <c r="B116" s="92">
        <v>4.3</v>
      </c>
      <c r="C116" s="95"/>
      <c r="D116" s="96"/>
      <c r="E116" s="42">
        <f>16.5-B116</f>
        <v>12.2</v>
      </c>
      <c r="F116" s="70">
        <f t="shared" si="4"/>
        <v>12.208808202636959</v>
      </c>
      <c r="G116" s="70">
        <f t="shared" si="5"/>
        <v>12.459124103023113</v>
      </c>
      <c r="H116" s="70">
        <f t="shared" si="6"/>
        <v>11.369778475108907</v>
      </c>
      <c r="I116" s="70">
        <f t="shared" si="7"/>
        <v>12.2</v>
      </c>
      <c r="J116" s="70">
        <f>$J$20-$I116</f>
        <v>4.3000000000000007</v>
      </c>
      <c r="K116" s="69">
        <f>B116-J116</f>
        <v>0</v>
      </c>
      <c r="L116" s="70">
        <f>IF($L$20-$I116&gt;0,$L$20-$I116,0)</f>
        <v>2.8000000000000007</v>
      </c>
      <c r="M116" s="70"/>
      <c r="O116"/>
      <c r="P116"/>
      <c r="Q116"/>
      <c r="R116"/>
      <c r="S116"/>
      <c r="T116"/>
      <c r="U116"/>
    </row>
    <row r="117" spans="1:21" x14ac:dyDescent="0.2">
      <c r="A117" s="91">
        <v>38445</v>
      </c>
      <c r="B117" s="92">
        <v>2.6</v>
      </c>
      <c r="C117" s="95"/>
      <c r="D117" s="96"/>
      <c r="E117" s="42">
        <f>16.5-B117</f>
        <v>13.9</v>
      </c>
      <c r="F117" s="70">
        <f t="shared" si="4"/>
        <v>14.985741881511004</v>
      </c>
      <c r="G117" s="70">
        <f t="shared" si="5"/>
        <v>12.208808202636959</v>
      </c>
      <c r="H117" s="70">
        <f t="shared" si="6"/>
        <v>12.459124103023113</v>
      </c>
      <c r="I117" s="70">
        <f t="shared" si="7"/>
        <v>13.9</v>
      </c>
      <c r="J117" s="70">
        <f>$J$20-$I117</f>
        <v>2.5999999999999996</v>
      </c>
      <c r="K117" s="69">
        <f>B117-J117</f>
        <v>0</v>
      </c>
      <c r="L117" s="70">
        <f>IF($L$20-$I117&gt;0,$L$20-$I117,0)</f>
        <v>1.0999999999999996</v>
      </c>
      <c r="M117" s="70"/>
      <c r="O117"/>
      <c r="P117"/>
      <c r="Q117"/>
      <c r="R117"/>
      <c r="S117"/>
      <c r="T117"/>
      <c r="U117"/>
    </row>
    <row r="118" spans="1:21" x14ac:dyDescent="0.2">
      <c r="A118" s="91">
        <v>38446</v>
      </c>
      <c r="B118" s="92">
        <v>3</v>
      </c>
      <c r="C118" s="95"/>
      <c r="D118" s="96"/>
      <c r="E118" s="42">
        <f>16.5-B118</f>
        <v>13.5</v>
      </c>
      <c r="F118" s="70">
        <f t="shared" si="4"/>
        <v>12.972327692138339</v>
      </c>
      <c r="G118" s="70">
        <f t="shared" si="5"/>
        <v>14.985741881511004</v>
      </c>
      <c r="H118" s="70">
        <f t="shared" si="6"/>
        <v>12.208808202636963</v>
      </c>
      <c r="I118" s="70">
        <f t="shared" si="7"/>
        <v>13.5</v>
      </c>
      <c r="J118" s="70">
        <f>$J$20-$I118</f>
        <v>3</v>
      </c>
      <c r="K118" s="69">
        <f>B118-J118</f>
        <v>0</v>
      </c>
      <c r="L118" s="70">
        <f>IF($L$20-$I118&gt;0,$L$20-$I118,0)</f>
        <v>1.5</v>
      </c>
      <c r="M118" s="70"/>
      <c r="O118"/>
      <c r="P118"/>
      <c r="Q118"/>
      <c r="R118"/>
      <c r="S118"/>
      <c r="T118"/>
      <c r="U118"/>
    </row>
    <row r="119" spans="1:21" x14ac:dyDescent="0.2">
      <c r="A119" s="91">
        <v>38447</v>
      </c>
      <c r="B119" s="92">
        <v>5.6</v>
      </c>
      <c r="C119" s="95"/>
      <c r="D119" s="96"/>
      <c r="E119" s="42">
        <f>16.5-B119</f>
        <v>10.9</v>
      </c>
      <c r="F119" s="70">
        <f t="shared" si="4"/>
        <v>9.1828791736789981</v>
      </c>
      <c r="G119" s="70">
        <f t="shared" si="5"/>
        <v>12.972327692138339</v>
      </c>
      <c r="H119" s="70">
        <f t="shared" si="6"/>
        <v>14.985741881511006</v>
      </c>
      <c r="I119" s="70">
        <f t="shared" si="7"/>
        <v>10.899999999999999</v>
      </c>
      <c r="J119" s="70">
        <f>$J$20-$I119</f>
        <v>5.6000000000000014</v>
      </c>
      <c r="K119" s="69">
        <f>B119-J119</f>
        <v>0</v>
      </c>
      <c r="L119" s="70">
        <f>IF($L$20-$I119&gt;0,$L$20-$I119,0)</f>
        <v>4.1000000000000014</v>
      </c>
      <c r="M119" s="70"/>
      <c r="O119"/>
      <c r="P119"/>
      <c r="Q119"/>
      <c r="R119"/>
      <c r="S119"/>
      <c r="T119"/>
      <c r="U119"/>
    </row>
    <row r="120" spans="1:21" x14ac:dyDescent="0.2">
      <c r="A120" s="91">
        <v>38448</v>
      </c>
      <c r="B120" s="92">
        <v>6.9</v>
      </c>
      <c r="C120" s="95"/>
      <c r="D120" s="96"/>
      <c r="E120" s="42">
        <f>16.5-B120</f>
        <v>9.6</v>
      </c>
      <c r="F120" s="70">
        <f t="shared" si="4"/>
        <v>9.2465057978041116</v>
      </c>
      <c r="G120" s="70">
        <f t="shared" si="5"/>
        <v>9.1828791736789963</v>
      </c>
      <c r="H120" s="70">
        <f t="shared" si="6"/>
        <v>12.972327692138341</v>
      </c>
      <c r="I120" s="70">
        <f t="shared" si="7"/>
        <v>9.6000000000000014</v>
      </c>
      <c r="J120" s="70">
        <f>$J$20-$I120</f>
        <v>6.8999999999999986</v>
      </c>
      <c r="K120" s="69">
        <f>B120-J120</f>
        <v>0</v>
      </c>
      <c r="L120" s="70">
        <f>IF($L$20-$I120&gt;0,$L$20-$I120,0)</f>
        <v>5.3999999999999986</v>
      </c>
      <c r="M120" s="70"/>
      <c r="O120"/>
      <c r="P120"/>
      <c r="Q120"/>
      <c r="R120"/>
      <c r="S120"/>
      <c r="T120"/>
      <c r="U120"/>
    </row>
    <row r="121" spans="1:21" x14ac:dyDescent="0.2">
      <c r="A121" s="91">
        <v>38449</v>
      </c>
      <c r="B121" s="92">
        <v>7.7</v>
      </c>
      <c r="C121" s="95"/>
      <c r="D121" s="96"/>
      <c r="E121" s="42">
        <f>16.5-B121</f>
        <v>8.8000000000000007</v>
      </c>
      <c r="F121" s="70">
        <f t="shared" si="4"/>
        <v>8.512933905484779</v>
      </c>
      <c r="G121" s="70">
        <f t="shared" si="5"/>
        <v>9.2465057978041116</v>
      </c>
      <c r="H121" s="70">
        <f t="shared" si="6"/>
        <v>9.1828791736789963</v>
      </c>
      <c r="I121" s="70">
        <f t="shared" si="7"/>
        <v>8.8000000000000007</v>
      </c>
      <c r="J121" s="70">
        <f>$J$20-$I121</f>
        <v>7.6999999999999993</v>
      </c>
      <c r="K121" s="69">
        <f>B121-J121</f>
        <v>0</v>
      </c>
      <c r="L121" s="70">
        <f>IF($L$20-$I121&gt;0,$L$20-$I121,0)</f>
        <v>6.1999999999999993</v>
      </c>
      <c r="M121" s="70"/>
      <c r="O121"/>
      <c r="P121"/>
      <c r="Q121"/>
      <c r="R121"/>
      <c r="S121"/>
      <c r="T121"/>
      <c r="U121"/>
    </row>
    <row r="122" spans="1:21" x14ac:dyDescent="0.2">
      <c r="A122" s="91">
        <v>38450</v>
      </c>
      <c r="B122" s="92">
        <v>9.6</v>
      </c>
      <c r="C122" s="95"/>
      <c r="D122" s="96"/>
      <c r="E122" s="42">
        <f>16.5-B122</f>
        <v>6.9</v>
      </c>
      <c r="F122" s="70">
        <f t="shared" si="4"/>
        <v>5.7024487476235937</v>
      </c>
      <c r="G122" s="70">
        <f t="shared" si="5"/>
        <v>8.512933905484779</v>
      </c>
      <c r="H122" s="70">
        <f t="shared" si="6"/>
        <v>9.2465057978041045</v>
      </c>
      <c r="I122" s="70">
        <f t="shared" si="7"/>
        <v>6.9</v>
      </c>
      <c r="J122" s="70">
        <f>$J$20-$I122</f>
        <v>9.6</v>
      </c>
      <c r="K122" s="69">
        <f>B122-J122</f>
        <v>0</v>
      </c>
      <c r="L122" s="70">
        <f>IF($L$20-$I122&gt;0,$L$20-$I122,0)</f>
        <v>8.1</v>
      </c>
      <c r="M122" s="70"/>
      <c r="O122"/>
      <c r="P122"/>
      <c r="Q122"/>
      <c r="R122"/>
      <c r="S122"/>
      <c r="T122"/>
      <c r="U122"/>
    </row>
    <row r="123" spans="1:21" x14ac:dyDescent="0.2">
      <c r="A123" s="91">
        <v>38451</v>
      </c>
      <c r="B123" s="92">
        <v>10.8</v>
      </c>
      <c r="C123" s="95"/>
      <c r="D123" s="96"/>
      <c r="E123" s="42">
        <f>16.5-B123</f>
        <v>5.6999999999999993</v>
      </c>
      <c r="F123" s="70">
        <f t="shared" si="4"/>
        <v>5.2299533086074055</v>
      </c>
      <c r="G123" s="70">
        <f t="shared" si="5"/>
        <v>5.7024487476235937</v>
      </c>
      <c r="H123" s="70">
        <f t="shared" si="6"/>
        <v>8.5129339054847808</v>
      </c>
      <c r="I123" s="70">
        <f t="shared" si="7"/>
        <v>5.6999999999999993</v>
      </c>
      <c r="J123" s="70">
        <f>$J$20-$I123</f>
        <v>10.8</v>
      </c>
      <c r="K123" s="69">
        <f>B123-J123</f>
        <v>0</v>
      </c>
      <c r="L123" s="70">
        <f>IF($L$20-$I123&gt;0,$L$20-$I123,0)</f>
        <v>9.3000000000000007</v>
      </c>
      <c r="M123" s="70"/>
      <c r="O123"/>
      <c r="P123"/>
      <c r="Q123"/>
      <c r="R123"/>
      <c r="S123"/>
      <c r="T123"/>
      <c r="U123"/>
    </row>
    <row r="124" spans="1:21" x14ac:dyDescent="0.2">
      <c r="A124" s="91">
        <v>38452</v>
      </c>
      <c r="B124" s="92">
        <v>9.6999999999999993</v>
      </c>
      <c r="C124" s="95"/>
      <c r="D124" s="96"/>
      <c r="E124" s="42">
        <f>16.5-B124</f>
        <v>6.8000000000000007</v>
      </c>
      <c r="F124" s="70">
        <f t="shared" si="4"/>
        <v>7.7679485544257005</v>
      </c>
      <c r="G124" s="70">
        <f t="shared" si="5"/>
        <v>5.2299533086074037</v>
      </c>
      <c r="H124" s="70">
        <f t="shared" si="6"/>
        <v>5.7024487476235937</v>
      </c>
      <c r="I124" s="70">
        <f t="shared" si="7"/>
        <v>6.8000000000000007</v>
      </c>
      <c r="J124" s="70">
        <f>$J$20-$I124</f>
        <v>9.6999999999999993</v>
      </c>
      <c r="K124" s="69">
        <f>B124-J124</f>
        <v>0</v>
      </c>
      <c r="L124" s="70">
        <f>IF($L$20-$I124&gt;0,$L$20-$I124,0)</f>
        <v>8.1999999999999993</v>
      </c>
      <c r="M124" s="70"/>
      <c r="O124"/>
      <c r="P124"/>
      <c r="Q124"/>
      <c r="R124"/>
      <c r="S124"/>
      <c r="T124"/>
      <c r="U124"/>
    </row>
    <row r="125" spans="1:21" x14ac:dyDescent="0.2">
      <c r="A125" s="91">
        <v>38453</v>
      </c>
      <c r="B125" s="92">
        <v>7.2</v>
      </c>
      <c r="C125" s="95"/>
      <c r="D125" s="96"/>
      <c r="E125" s="42">
        <f>16.5-B125</f>
        <v>9.3000000000000007</v>
      </c>
      <c r="F125" s="70">
        <f t="shared" si="4"/>
        <v>10.74436683801925</v>
      </c>
      <c r="G125" s="70">
        <f t="shared" si="5"/>
        <v>7.7679485544257023</v>
      </c>
      <c r="H125" s="70">
        <f t="shared" si="6"/>
        <v>5.2299533086074046</v>
      </c>
      <c r="I125" s="70">
        <f t="shared" si="7"/>
        <v>9.3000000000000007</v>
      </c>
      <c r="J125" s="70">
        <f>$J$20-$I125</f>
        <v>7.1999999999999993</v>
      </c>
      <c r="K125" s="69">
        <f>B125-J125</f>
        <v>0</v>
      </c>
      <c r="L125" s="70">
        <f>IF($L$20-$I125&gt;0,$L$20-$I125,0)</f>
        <v>5.6999999999999993</v>
      </c>
      <c r="M125" s="70"/>
      <c r="O125"/>
      <c r="P125"/>
      <c r="Q125"/>
      <c r="R125"/>
      <c r="S125"/>
      <c r="T125"/>
      <c r="U125"/>
    </row>
    <row r="126" spans="1:21" x14ac:dyDescent="0.2">
      <c r="A126" s="91">
        <v>38454</v>
      </c>
      <c r="B126" s="92">
        <v>5.9</v>
      </c>
      <c r="C126" s="95"/>
      <c r="D126" s="96"/>
      <c r="E126" s="42">
        <f>16.5-B126</f>
        <v>10.6</v>
      </c>
      <c r="F126" s="70">
        <f t="shared" si="4"/>
        <v>10.999825155252756</v>
      </c>
      <c r="G126" s="70">
        <f t="shared" si="5"/>
        <v>10.744366838019253</v>
      </c>
      <c r="H126" s="70">
        <f t="shared" si="6"/>
        <v>7.7679485544257032</v>
      </c>
      <c r="I126" s="70">
        <f t="shared" si="7"/>
        <v>10.6</v>
      </c>
      <c r="J126" s="70">
        <f>$J$20-$I126</f>
        <v>5.9</v>
      </c>
      <c r="K126" s="69">
        <f>B126-J126</f>
        <v>0</v>
      </c>
      <c r="L126" s="70">
        <f>IF($L$20-$I126&gt;0,$L$20-$I126,0)</f>
        <v>4.4000000000000004</v>
      </c>
      <c r="M126" s="70"/>
      <c r="O126"/>
      <c r="P126"/>
      <c r="Q126"/>
      <c r="R126"/>
      <c r="S126"/>
      <c r="T126"/>
      <c r="U126"/>
    </row>
    <row r="127" spans="1:21" x14ac:dyDescent="0.2">
      <c r="A127" s="91">
        <v>38455</v>
      </c>
      <c r="B127" s="92">
        <v>5.7</v>
      </c>
      <c r="C127" s="95"/>
      <c r="D127" s="96"/>
      <c r="E127" s="42">
        <f>16.5-B127</f>
        <v>10.8</v>
      </c>
      <c r="F127" s="70">
        <f t="shared" si="4"/>
        <v>10.70935961603708</v>
      </c>
      <c r="G127" s="70">
        <f t="shared" si="5"/>
        <v>10.999825155252756</v>
      </c>
      <c r="H127" s="70">
        <f t="shared" si="6"/>
        <v>10.744366838019257</v>
      </c>
      <c r="I127" s="70">
        <f t="shared" si="7"/>
        <v>10.8</v>
      </c>
      <c r="J127" s="70">
        <f>$J$20-$I127</f>
        <v>5.6999999999999993</v>
      </c>
      <c r="K127" s="69">
        <f>B127-J127</f>
        <v>0</v>
      </c>
      <c r="L127" s="70">
        <f>IF($L$20-$I127&gt;0,$L$20-$I127,0)</f>
        <v>4.1999999999999993</v>
      </c>
      <c r="M127" s="70"/>
      <c r="O127"/>
      <c r="P127"/>
      <c r="Q127"/>
      <c r="R127"/>
      <c r="S127"/>
      <c r="T127"/>
      <c r="U127"/>
    </row>
    <row r="128" spans="1:21" x14ac:dyDescent="0.2">
      <c r="A128" s="91">
        <v>38456</v>
      </c>
      <c r="B128" s="92">
        <v>4.8</v>
      </c>
      <c r="C128" s="95"/>
      <c r="D128" s="96"/>
      <c r="E128" s="42">
        <f>16.5-B128</f>
        <v>11.7</v>
      </c>
      <c r="F128" s="70">
        <f t="shared" si="4"/>
        <v>12.312015999439334</v>
      </c>
      <c r="G128" s="70">
        <f t="shared" si="5"/>
        <v>10.70935961603708</v>
      </c>
      <c r="H128" s="70">
        <f t="shared" si="6"/>
        <v>10.999825155252751</v>
      </c>
      <c r="I128" s="70">
        <f t="shared" si="7"/>
        <v>11.7</v>
      </c>
      <c r="J128" s="70">
        <f>$J$20-$I128</f>
        <v>4.8000000000000007</v>
      </c>
      <c r="K128" s="69">
        <f>B128-J128</f>
        <v>0</v>
      </c>
      <c r="L128" s="70">
        <f>IF($L$20-$I128&gt;0,$L$20-$I128,0)</f>
        <v>3.3000000000000007</v>
      </c>
      <c r="M128" s="70"/>
      <c r="O128"/>
      <c r="P128"/>
      <c r="Q128"/>
      <c r="R128"/>
      <c r="S128"/>
      <c r="T128"/>
      <c r="U128"/>
    </row>
    <row r="129" spans="1:21" x14ac:dyDescent="0.2">
      <c r="A129" s="91">
        <v>38457</v>
      </c>
      <c r="B129" s="92">
        <v>6.7</v>
      </c>
      <c r="C129" s="95"/>
      <c r="D129" s="96"/>
      <c r="E129" s="42">
        <f>16.5-B129</f>
        <v>9.8000000000000007</v>
      </c>
      <c r="F129" s="70">
        <f t="shared" si="4"/>
        <v>8.3924320642741552</v>
      </c>
      <c r="G129" s="70">
        <f t="shared" si="5"/>
        <v>12.312015999439332</v>
      </c>
      <c r="H129" s="70">
        <f t="shared" si="6"/>
        <v>10.709359616037082</v>
      </c>
      <c r="I129" s="70">
        <f t="shared" si="7"/>
        <v>9.8000000000000007</v>
      </c>
      <c r="J129" s="70">
        <f>$J$20-$I129</f>
        <v>6.6999999999999993</v>
      </c>
      <c r="K129" s="69">
        <f>B129-J129</f>
        <v>0</v>
      </c>
      <c r="L129" s="70">
        <f>IF($L$20-$I129&gt;0,$L$20-$I129,0)</f>
        <v>5.1999999999999993</v>
      </c>
      <c r="M129" s="70"/>
      <c r="O129"/>
      <c r="P129"/>
      <c r="Q129"/>
      <c r="R129"/>
      <c r="S129"/>
      <c r="T129"/>
      <c r="U129"/>
    </row>
    <row r="130" spans="1:21" x14ac:dyDescent="0.2">
      <c r="A130" s="91">
        <v>38458</v>
      </c>
      <c r="B130" s="92">
        <v>8.6</v>
      </c>
      <c r="C130" s="95"/>
      <c r="D130" s="96"/>
      <c r="E130" s="42">
        <f>16.5-B130</f>
        <v>7.9</v>
      </c>
      <c r="F130" s="70">
        <f t="shared" si="4"/>
        <v>6.9184479679563688</v>
      </c>
      <c r="G130" s="70">
        <f t="shared" si="5"/>
        <v>8.3924320642741534</v>
      </c>
      <c r="H130" s="70">
        <f t="shared" si="6"/>
        <v>12.312015999439332</v>
      </c>
      <c r="I130" s="70">
        <f t="shared" si="7"/>
        <v>7.9</v>
      </c>
      <c r="J130" s="70">
        <f>$J$20-$I130</f>
        <v>8.6</v>
      </c>
      <c r="K130" s="69">
        <f>B130-J130</f>
        <v>0</v>
      </c>
      <c r="L130" s="70">
        <f>IF($L$20-$I130&gt;0,$L$20-$I130,0)</f>
        <v>7.1</v>
      </c>
      <c r="M130" s="70"/>
      <c r="O130"/>
      <c r="P130"/>
      <c r="Q130"/>
      <c r="R130"/>
      <c r="S130"/>
      <c r="T130"/>
      <c r="U130"/>
    </row>
    <row r="131" spans="1:21" x14ac:dyDescent="0.2">
      <c r="A131" s="91">
        <v>38459</v>
      </c>
      <c r="B131" s="92">
        <v>9</v>
      </c>
      <c r="C131" s="95"/>
      <c r="D131" s="96"/>
      <c r="E131" s="42">
        <f>16.5-B131</f>
        <v>7.5</v>
      </c>
      <c r="F131" s="70">
        <f t="shared" si="4"/>
        <v>7.6420373386427904</v>
      </c>
      <c r="G131" s="70">
        <f t="shared" si="5"/>
        <v>6.9184479679563688</v>
      </c>
      <c r="H131" s="70">
        <f t="shared" si="6"/>
        <v>8.3924320642741534</v>
      </c>
      <c r="I131" s="70">
        <f t="shared" si="7"/>
        <v>7.5</v>
      </c>
      <c r="J131" s="70">
        <f>$J$20-$I131</f>
        <v>9</v>
      </c>
      <c r="K131" s="69">
        <f>B131-J131</f>
        <v>0</v>
      </c>
      <c r="L131" s="70">
        <f>IF($L$20-$I131&gt;0,$L$20-$I131,0)</f>
        <v>7.5</v>
      </c>
      <c r="M131" s="70"/>
      <c r="O131"/>
      <c r="P131"/>
      <c r="Q131"/>
      <c r="R131"/>
      <c r="S131"/>
      <c r="T131"/>
      <c r="U131"/>
    </row>
    <row r="132" spans="1:21" x14ac:dyDescent="0.2">
      <c r="A132" s="91">
        <v>38460</v>
      </c>
      <c r="B132" s="92">
        <v>7.6</v>
      </c>
      <c r="C132" s="95"/>
      <c r="D132" s="96"/>
      <c r="E132" s="42">
        <f>16.5-B132</f>
        <v>8.9</v>
      </c>
      <c r="F132" s="70">
        <f t="shared" si="4"/>
        <v>9.8592400026858762</v>
      </c>
      <c r="G132" s="70">
        <f t="shared" si="5"/>
        <v>7.6420373386427922</v>
      </c>
      <c r="H132" s="70">
        <f t="shared" si="6"/>
        <v>6.9184479679563715</v>
      </c>
      <c r="I132" s="70">
        <f t="shared" si="7"/>
        <v>8.9</v>
      </c>
      <c r="J132" s="70">
        <f>$J$20-$I132</f>
        <v>7.6</v>
      </c>
      <c r="K132" s="69">
        <f>B132-J132</f>
        <v>0</v>
      </c>
      <c r="L132" s="70">
        <f>IF($L$20-$I132&gt;0,$L$20-$I132,0)</f>
        <v>6.1</v>
      </c>
      <c r="M132" s="70"/>
      <c r="O132"/>
      <c r="P132"/>
      <c r="Q132"/>
      <c r="R132"/>
      <c r="S132"/>
      <c r="T132"/>
      <c r="U132"/>
    </row>
    <row r="133" spans="1:21" x14ac:dyDescent="0.2">
      <c r="A133" s="91">
        <v>38461</v>
      </c>
      <c r="B133" s="92">
        <v>7</v>
      </c>
      <c r="C133" s="95"/>
      <c r="D133" s="96"/>
      <c r="E133" s="42">
        <f>16.5-B133</f>
        <v>9.5</v>
      </c>
      <c r="F133" s="70">
        <f t="shared" si="4"/>
        <v>9.6300404422165968</v>
      </c>
      <c r="G133" s="70">
        <f t="shared" si="5"/>
        <v>9.8592400026858744</v>
      </c>
      <c r="H133" s="70">
        <f t="shared" si="6"/>
        <v>7.6420373386427931</v>
      </c>
      <c r="I133" s="70">
        <f t="shared" si="7"/>
        <v>9.5</v>
      </c>
      <c r="J133" s="70">
        <f>$J$20-$I133</f>
        <v>7</v>
      </c>
      <c r="K133" s="69">
        <f>B133-J133</f>
        <v>0</v>
      </c>
      <c r="L133" s="70">
        <f>IF($L$20-$I133&gt;0,$L$20-$I133,0)</f>
        <v>5.5</v>
      </c>
      <c r="M133" s="70"/>
      <c r="O133"/>
      <c r="P133"/>
      <c r="Q133"/>
      <c r="R133"/>
      <c r="S133"/>
      <c r="T133"/>
      <c r="U133"/>
    </row>
    <row r="134" spans="1:21" x14ac:dyDescent="0.2">
      <c r="A134" s="91">
        <v>38462</v>
      </c>
      <c r="B134" s="92">
        <v>7.4</v>
      </c>
      <c r="C134" s="95"/>
      <c r="D134" s="96"/>
      <c r="E134" s="42">
        <f>16.5-B134</f>
        <v>9.1</v>
      </c>
      <c r="F134" s="70">
        <f t="shared" si="4"/>
        <v>8.7084397784440561</v>
      </c>
      <c r="G134" s="70">
        <f t="shared" si="5"/>
        <v>9.6300404422165968</v>
      </c>
      <c r="H134" s="70">
        <f t="shared" si="6"/>
        <v>9.8592400026858709</v>
      </c>
      <c r="I134" s="70">
        <f t="shared" si="7"/>
        <v>9.1</v>
      </c>
      <c r="J134" s="70">
        <f>$J$20-$I134</f>
        <v>7.4</v>
      </c>
      <c r="K134" s="69">
        <f>B134-J134</f>
        <v>0</v>
      </c>
      <c r="L134" s="70">
        <f>IF($L$20-$I134&gt;0,$L$20-$I134,0)</f>
        <v>5.9</v>
      </c>
      <c r="M134" s="70"/>
      <c r="O134"/>
      <c r="P134"/>
      <c r="Q134"/>
      <c r="R134"/>
      <c r="S134"/>
      <c r="T134"/>
      <c r="U134"/>
    </row>
    <row r="135" spans="1:21" x14ac:dyDescent="0.2">
      <c r="A135" s="91">
        <v>38463</v>
      </c>
      <c r="B135" s="92">
        <v>7.4</v>
      </c>
      <c r="C135" s="95"/>
      <c r="D135" s="96"/>
      <c r="E135" s="42">
        <f>16.5-B135</f>
        <v>9.1</v>
      </c>
      <c r="F135" s="70">
        <f t="shared" si="4"/>
        <v>9.2074400370752052</v>
      </c>
      <c r="G135" s="70">
        <f t="shared" si="5"/>
        <v>8.7084397784440561</v>
      </c>
      <c r="H135" s="70">
        <f t="shared" si="6"/>
        <v>9.6300404422165986</v>
      </c>
      <c r="I135" s="70">
        <f t="shared" si="7"/>
        <v>9.0999999999999979</v>
      </c>
      <c r="J135" s="70">
        <f>$J$20-$I135</f>
        <v>7.4000000000000021</v>
      </c>
      <c r="K135" s="69">
        <f>B135-J135</f>
        <v>0</v>
      </c>
      <c r="L135" s="70">
        <f>IF($L$20-$I135&gt;0,$L$20-$I135,0)</f>
        <v>5.9000000000000021</v>
      </c>
      <c r="M135" s="70"/>
      <c r="O135"/>
      <c r="P135"/>
      <c r="Q135"/>
      <c r="R135"/>
      <c r="S135"/>
      <c r="T135"/>
      <c r="U135"/>
    </row>
    <row r="136" spans="1:21" x14ac:dyDescent="0.2">
      <c r="A136" s="91">
        <v>38464</v>
      </c>
      <c r="B136" s="92">
        <v>6</v>
      </c>
      <c r="C136" s="95"/>
      <c r="D136" s="96"/>
      <c r="E136" s="42">
        <f>16.5-B136</f>
        <v>10.5</v>
      </c>
      <c r="F136" s="70">
        <f t="shared" si="4"/>
        <v>11.444873351721723</v>
      </c>
      <c r="G136" s="70">
        <f t="shared" si="5"/>
        <v>9.2074400370752016</v>
      </c>
      <c r="H136" s="70">
        <f t="shared" si="6"/>
        <v>8.7084397784440561</v>
      </c>
      <c r="I136" s="70">
        <f t="shared" si="7"/>
        <v>10.5</v>
      </c>
      <c r="J136" s="70">
        <f>$J$20-$I136</f>
        <v>6</v>
      </c>
      <c r="K136" s="69">
        <f>B136-J136</f>
        <v>0</v>
      </c>
      <c r="L136" s="70">
        <f>IF($L$20-$I136&gt;0,$L$20-$I136,0)</f>
        <v>4.5</v>
      </c>
      <c r="M136" s="70"/>
      <c r="O136"/>
      <c r="P136"/>
      <c r="Q136"/>
      <c r="R136"/>
      <c r="S136"/>
      <c r="T136"/>
      <c r="U136"/>
    </row>
    <row r="137" spans="1:21" x14ac:dyDescent="0.2">
      <c r="A137" s="91">
        <v>38465</v>
      </c>
      <c r="B137" s="92">
        <v>5.4</v>
      </c>
      <c r="C137" s="95"/>
      <c r="D137" s="96"/>
      <c r="E137" s="42">
        <f>16.5-B137</f>
        <v>11.1</v>
      </c>
      <c r="F137" s="70">
        <f t="shared" si="4"/>
        <v>11.242989984626604</v>
      </c>
      <c r="G137" s="70">
        <f t="shared" si="5"/>
        <v>11.444873351721723</v>
      </c>
      <c r="H137" s="70">
        <f t="shared" si="6"/>
        <v>9.2074400370751999</v>
      </c>
      <c r="I137" s="70">
        <f t="shared" si="7"/>
        <v>11.1</v>
      </c>
      <c r="J137" s="70">
        <f>$J$20-$I137</f>
        <v>5.4</v>
      </c>
      <c r="K137" s="69">
        <f>B137-J137</f>
        <v>0</v>
      </c>
      <c r="L137" s="70">
        <f>IF($L$20-$I137&gt;0,$L$20-$I137,0)</f>
        <v>3.9000000000000004</v>
      </c>
      <c r="M137" s="70"/>
      <c r="O137"/>
      <c r="P137"/>
      <c r="Q137"/>
      <c r="R137"/>
      <c r="S137"/>
      <c r="T137"/>
      <c r="U137"/>
    </row>
    <row r="138" spans="1:21" x14ac:dyDescent="0.2">
      <c r="A138" s="91">
        <v>38466</v>
      </c>
      <c r="B138" s="92">
        <v>3.8</v>
      </c>
      <c r="C138" s="95"/>
      <c r="D138" s="96"/>
      <c r="E138" s="42">
        <f>16.5-B138</f>
        <v>12.7</v>
      </c>
      <c r="F138" s="70">
        <f t="shared" si="4"/>
        <v>13.637692782399744</v>
      </c>
      <c r="G138" s="70">
        <f t="shared" si="5"/>
        <v>11.242989984626604</v>
      </c>
      <c r="H138" s="70">
        <f t="shared" si="6"/>
        <v>11.44487335172172</v>
      </c>
      <c r="I138" s="70">
        <f t="shared" si="7"/>
        <v>12.7</v>
      </c>
      <c r="J138" s="70">
        <f>$J$20-$I138</f>
        <v>3.8000000000000007</v>
      </c>
      <c r="K138" s="69">
        <f>B138-J138</f>
        <v>0</v>
      </c>
      <c r="L138" s="70">
        <f>IF($L$20-$I138&gt;0,$L$20-$I138,0)</f>
        <v>2.3000000000000007</v>
      </c>
      <c r="M138" s="70"/>
      <c r="O138"/>
      <c r="P138"/>
      <c r="Q138"/>
      <c r="R138"/>
      <c r="S138"/>
      <c r="T138"/>
      <c r="U138"/>
    </row>
    <row r="139" spans="1:21" x14ac:dyDescent="0.2">
      <c r="A139" s="91">
        <v>38467</v>
      </c>
      <c r="B139" s="92">
        <v>4.4000000000000004</v>
      </c>
      <c r="C139" s="95"/>
      <c r="D139" s="96"/>
      <c r="E139" s="42">
        <f>16.5-B139</f>
        <v>12.1</v>
      </c>
      <c r="F139" s="70">
        <f t="shared" si="4"/>
        <v>11.473988611362362</v>
      </c>
      <c r="G139" s="70">
        <f t="shared" si="5"/>
        <v>13.637692782399741</v>
      </c>
      <c r="H139" s="70">
        <f t="shared" si="6"/>
        <v>11.242989984626606</v>
      </c>
      <c r="I139" s="70">
        <f t="shared" si="7"/>
        <v>12.099999999999998</v>
      </c>
      <c r="J139" s="70">
        <f>$J$20-$I139</f>
        <v>4.4000000000000021</v>
      </c>
      <c r="K139" s="69">
        <f>B139-J139</f>
        <v>0</v>
      </c>
      <c r="L139" s="70">
        <f>IF($L$20-$I139&gt;0,$L$20-$I139,0)</f>
        <v>2.9000000000000021</v>
      </c>
      <c r="M139" s="70"/>
      <c r="O139"/>
      <c r="P139"/>
      <c r="Q139"/>
      <c r="R139"/>
      <c r="S139"/>
      <c r="T139"/>
      <c r="U139"/>
    </row>
    <row r="140" spans="1:21" x14ac:dyDescent="0.2">
      <c r="A140" s="91">
        <v>38468</v>
      </c>
      <c r="B140" s="92">
        <v>4.7</v>
      </c>
      <c r="C140" s="95"/>
      <c r="D140" s="96"/>
      <c r="E140" s="42">
        <f>16.5-B140</f>
        <v>11.8</v>
      </c>
      <c r="F140" s="70">
        <f t="shared" si="4"/>
        <v>11.656723563918863</v>
      </c>
      <c r="G140" s="70">
        <f t="shared" si="5"/>
        <v>11.473988611362362</v>
      </c>
      <c r="H140" s="70">
        <f t="shared" si="6"/>
        <v>13.637692782399741</v>
      </c>
      <c r="I140" s="70">
        <f t="shared" si="7"/>
        <v>11.8</v>
      </c>
      <c r="J140" s="70">
        <f>$J$20-$I140</f>
        <v>4.6999999999999993</v>
      </c>
      <c r="K140" s="69">
        <f>B140-J140</f>
        <v>0</v>
      </c>
      <c r="L140" s="70">
        <f>IF($L$20-$I140&gt;0,$L$20-$I140,0)</f>
        <v>3.1999999999999993</v>
      </c>
      <c r="M140" s="70"/>
      <c r="O140"/>
      <c r="P140"/>
      <c r="Q140"/>
      <c r="R140"/>
      <c r="S140"/>
      <c r="T140"/>
      <c r="U140"/>
    </row>
    <row r="141" spans="1:21" x14ac:dyDescent="0.2">
      <c r="A141" s="91">
        <v>38469</v>
      </c>
      <c r="B141" s="92">
        <v>4.5999999999999996</v>
      </c>
      <c r="C141" s="95"/>
      <c r="D141" s="96"/>
      <c r="E141" s="42">
        <f>16.5-B141</f>
        <v>11.9</v>
      </c>
      <c r="F141" s="70">
        <f t="shared" si="4"/>
        <v>12.092640116146843</v>
      </c>
      <c r="G141" s="70">
        <f t="shared" si="5"/>
        <v>11.656723563918865</v>
      </c>
      <c r="H141" s="70">
        <f t="shared" si="6"/>
        <v>11.47398861136236</v>
      </c>
      <c r="I141" s="70">
        <f t="shared" si="7"/>
        <v>11.899999999999999</v>
      </c>
      <c r="J141" s="70">
        <f>$J$20-$I141</f>
        <v>4.6000000000000014</v>
      </c>
      <c r="K141" s="69">
        <f>B141-J141</f>
        <v>0</v>
      </c>
      <c r="L141" s="70">
        <f>IF($L$20-$I141&gt;0,$L$20-$I141,0)</f>
        <v>3.1000000000000014</v>
      </c>
      <c r="M141" s="70"/>
      <c r="O141"/>
      <c r="P141"/>
      <c r="Q141"/>
      <c r="R141"/>
      <c r="S141"/>
      <c r="T141"/>
      <c r="U141"/>
    </row>
    <row r="142" spans="1:21" x14ac:dyDescent="0.2">
      <c r="A142" s="91">
        <v>38470</v>
      </c>
      <c r="B142" s="92">
        <v>3.4</v>
      </c>
      <c r="C142" s="95"/>
      <c r="D142" s="96"/>
      <c r="E142" s="42">
        <f>16.5-B142</f>
        <v>13.1</v>
      </c>
      <c r="F142" s="70">
        <f t="shared" si="4"/>
        <v>13.84422601460677</v>
      </c>
      <c r="G142" s="70">
        <f t="shared" si="5"/>
        <v>12.092640116146839</v>
      </c>
      <c r="H142" s="70">
        <f t="shared" si="6"/>
        <v>11.656723563918865</v>
      </c>
      <c r="I142" s="70">
        <f t="shared" si="7"/>
        <v>13.100000000000001</v>
      </c>
      <c r="J142" s="70">
        <f>$J$20-$I142</f>
        <v>3.3999999999999986</v>
      </c>
      <c r="K142" s="69">
        <f>B142-J142</f>
        <v>0</v>
      </c>
      <c r="L142" s="70">
        <f>IF($L$20-$I142&gt;0,$L$20-$I142,0)</f>
        <v>1.8999999999999986</v>
      </c>
      <c r="M142" s="70"/>
      <c r="O142"/>
      <c r="P142"/>
      <c r="Q142"/>
      <c r="R142"/>
      <c r="S142"/>
      <c r="T142"/>
      <c r="U142"/>
    </row>
    <row r="143" spans="1:21" x14ac:dyDescent="0.2">
      <c r="A143" s="91">
        <v>38471</v>
      </c>
      <c r="B143" s="92">
        <v>2.4</v>
      </c>
      <c r="C143" s="95"/>
      <c r="D143" s="96"/>
      <c r="E143" s="42">
        <f>16.5-B143</f>
        <v>14.1</v>
      </c>
      <c r="F143" s="70">
        <f t="shared" si="4"/>
        <v>14.56244697333881</v>
      </c>
      <c r="G143" s="70">
        <f t="shared" si="5"/>
        <v>13.84422601460677</v>
      </c>
      <c r="H143" s="70">
        <f t="shared" si="6"/>
        <v>12.092640116146836</v>
      </c>
      <c r="I143" s="70">
        <f t="shared" si="7"/>
        <v>14.1</v>
      </c>
      <c r="J143" s="70">
        <f>$J$20-$I143</f>
        <v>2.4000000000000004</v>
      </c>
      <c r="K143" s="69">
        <f>B143-J143</f>
        <v>0</v>
      </c>
      <c r="L143" s="70">
        <f>IF($L$20-$I143&gt;0,$L$20-$I143,0)</f>
        <v>0.90000000000000036</v>
      </c>
      <c r="M143" s="70"/>
      <c r="O143"/>
      <c r="P143"/>
      <c r="Q143"/>
      <c r="R143"/>
      <c r="S143"/>
      <c r="T143"/>
      <c r="U143"/>
    </row>
    <row r="144" spans="1:21" x14ac:dyDescent="0.2">
      <c r="A144" s="97">
        <v>38472</v>
      </c>
      <c r="B144" s="98">
        <v>0.19999999999999929</v>
      </c>
      <c r="C144" s="99">
        <v>176.9</v>
      </c>
      <c r="D144" s="100">
        <v>177</v>
      </c>
      <c r="E144" s="42">
        <f>16.5-B144</f>
        <v>16.3</v>
      </c>
      <c r="F144" s="70">
        <f t="shared" si="4"/>
        <v>17.578072177562802</v>
      </c>
      <c r="G144" s="70">
        <f t="shared" si="5"/>
        <v>14.562446973338806</v>
      </c>
      <c r="H144" s="70">
        <f t="shared" si="6"/>
        <v>13.844226014606775</v>
      </c>
      <c r="I144" s="70">
        <f t="shared" si="7"/>
        <v>16.3</v>
      </c>
      <c r="J144" s="70">
        <f>$J$20-$I144</f>
        <v>0.19999999999999929</v>
      </c>
      <c r="K144" s="69">
        <f>B144-J144</f>
        <v>0</v>
      </c>
      <c r="L144" s="70">
        <f>IF($L$20-$I144&gt;0,$L$20-$I144,0)</f>
        <v>0</v>
      </c>
      <c r="M144" s="70"/>
      <c r="O144"/>
      <c r="P144"/>
      <c r="Q144"/>
      <c r="R144"/>
      <c r="S144"/>
      <c r="T144"/>
      <c r="U144"/>
    </row>
    <row r="145" spans="1:21" x14ac:dyDescent="0.2">
      <c r="A145" s="91">
        <v>38473</v>
      </c>
      <c r="B145" s="92">
        <v>0</v>
      </c>
      <c r="C145" s="95"/>
      <c r="D145" s="96"/>
      <c r="E145" s="42">
        <f>16.5-B145</f>
        <v>16.5</v>
      </c>
      <c r="F145" s="70">
        <f t="shared" si="4"/>
        <v>16.283889415662131</v>
      </c>
      <c r="G145" s="70">
        <f t="shared" si="5"/>
        <v>17.578072177562802</v>
      </c>
      <c r="H145" s="70">
        <f t="shared" si="6"/>
        <v>14.562446973338812</v>
      </c>
      <c r="I145" s="70">
        <f t="shared" si="7"/>
        <v>16.5</v>
      </c>
      <c r="J145" s="70">
        <f>$J$20-$I145</f>
        <v>0</v>
      </c>
      <c r="K145" s="69">
        <f>B145-J145</f>
        <v>0</v>
      </c>
      <c r="L145" s="70">
        <f>IF($L$20-$I145&gt;0,$L$20-$I145,0)</f>
        <v>0</v>
      </c>
      <c r="M145" s="70"/>
      <c r="O145"/>
      <c r="P145"/>
      <c r="Q145"/>
      <c r="R145"/>
      <c r="S145"/>
      <c r="T145"/>
      <c r="U145"/>
    </row>
    <row r="146" spans="1:21" x14ac:dyDescent="0.2">
      <c r="A146" s="91">
        <v>38474</v>
      </c>
      <c r="B146" s="92">
        <v>0</v>
      </c>
      <c r="C146" s="95"/>
      <c r="D146" s="96"/>
      <c r="E146" s="42">
        <f>16.5-B146</f>
        <v>16.5</v>
      </c>
      <c r="F146" s="70">
        <f t="shared" si="4"/>
        <v>16.428376595908468</v>
      </c>
      <c r="G146" s="70">
        <f t="shared" si="5"/>
        <v>16.283889415662134</v>
      </c>
      <c r="H146" s="70">
        <f t="shared" si="6"/>
        <v>17.578072177562802</v>
      </c>
      <c r="I146" s="70">
        <f t="shared" si="7"/>
        <v>16.5</v>
      </c>
      <c r="J146" s="70">
        <f>$J$20-$I146</f>
        <v>0</v>
      </c>
      <c r="K146" s="69">
        <f>B146-J146</f>
        <v>0</v>
      </c>
      <c r="L146" s="70">
        <f>IF($L$20-$I146&gt;0,$L$20-$I146,0)</f>
        <v>0</v>
      </c>
      <c r="M146" s="70"/>
      <c r="O146"/>
      <c r="P146"/>
      <c r="Q146"/>
      <c r="R146"/>
      <c r="S146"/>
      <c r="T146"/>
      <c r="U146"/>
    </row>
    <row r="147" spans="1:21" x14ac:dyDescent="0.2">
      <c r="A147" s="91">
        <v>38475</v>
      </c>
      <c r="B147" s="92">
        <v>0.39999999999999858</v>
      </c>
      <c r="C147" s="95"/>
      <c r="D147" s="96"/>
      <c r="E147" s="42">
        <f>16.5-B147</f>
        <v>16.100000000000001</v>
      </c>
      <c r="F147" s="70">
        <f t="shared" si="4"/>
        <v>15.905163466102081</v>
      </c>
      <c r="G147" s="70">
        <f t="shared" si="5"/>
        <v>16.428376595908464</v>
      </c>
      <c r="H147" s="70">
        <f t="shared" si="6"/>
        <v>16.283889415662134</v>
      </c>
      <c r="I147" s="70">
        <f t="shared" si="7"/>
        <v>16.100000000000001</v>
      </c>
      <c r="J147" s="70">
        <f>$J$20-$I147</f>
        <v>0.39999999999999858</v>
      </c>
      <c r="K147" s="69">
        <f>B147-J147</f>
        <v>0</v>
      </c>
      <c r="L147" s="70">
        <f>IF($L$20-$I147&gt;0,$L$20-$I147,0)</f>
        <v>0</v>
      </c>
      <c r="M147" s="70"/>
      <c r="O147"/>
      <c r="P147"/>
      <c r="Q147"/>
      <c r="R147"/>
      <c r="S147"/>
      <c r="T147"/>
      <c r="U147"/>
    </row>
    <row r="148" spans="1:21" x14ac:dyDescent="0.2">
      <c r="A148" s="91">
        <v>38476</v>
      </c>
      <c r="B148" s="92">
        <v>3.5</v>
      </c>
      <c r="C148" s="95"/>
      <c r="D148" s="96"/>
      <c r="E148" s="42">
        <f>16.5-B148</f>
        <v>13</v>
      </c>
      <c r="F148" s="70">
        <f t="shared" si="4"/>
        <v>10.976022167630884</v>
      </c>
      <c r="G148" s="70">
        <f t="shared" si="5"/>
        <v>15.905163466102076</v>
      </c>
      <c r="H148" s="70">
        <f t="shared" si="6"/>
        <v>16.428376595908468</v>
      </c>
      <c r="I148" s="70">
        <f t="shared" si="7"/>
        <v>13</v>
      </c>
      <c r="J148" s="70">
        <f>$J$20-$I148</f>
        <v>3.5</v>
      </c>
      <c r="K148" s="69">
        <f>B148-J148</f>
        <v>0</v>
      </c>
      <c r="L148" s="70">
        <f>IF($L$20-$I148&gt;0,$L$20-$I148,0)</f>
        <v>2</v>
      </c>
      <c r="M148" s="70"/>
      <c r="O148"/>
      <c r="P148"/>
      <c r="Q148"/>
      <c r="R148"/>
      <c r="S148"/>
      <c r="T148"/>
      <c r="U148"/>
    </row>
    <row r="149" spans="1:21" x14ac:dyDescent="0.2">
      <c r="A149" s="91">
        <v>38477</v>
      </c>
      <c r="B149" s="92">
        <v>5.3</v>
      </c>
      <c r="C149" s="95"/>
      <c r="D149" s="96"/>
      <c r="E149" s="42">
        <f>16.5-B149</f>
        <v>11.2</v>
      </c>
      <c r="F149" s="70">
        <f t="shared" si="4"/>
        <v>10.527795005167544</v>
      </c>
      <c r="G149" s="70">
        <f t="shared" si="5"/>
        <v>10.976022167630884</v>
      </c>
      <c r="H149" s="70">
        <f t="shared" si="6"/>
        <v>15.905163466102076</v>
      </c>
      <c r="I149" s="70">
        <f t="shared" si="7"/>
        <v>11.2</v>
      </c>
      <c r="J149" s="70">
        <f>$J$20-$I149</f>
        <v>5.3000000000000007</v>
      </c>
      <c r="K149" s="69">
        <f>B149-J149</f>
        <v>0</v>
      </c>
      <c r="L149" s="70">
        <f>IF($L$20-$I149&gt;0,$L$20-$I149,0)</f>
        <v>3.8000000000000007</v>
      </c>
      <c r="M149" s="70"/>
      <c r="O149"/>
      <c r="P149"/>
      <c r="Q149"/>
      <c r="R149"/>
      <c r="S149"/>
      <c r="T149"/>
      <c r="U149"/>
    </row>
    <row r="150" spans="1:21" x14ac:dyDescent="0.2">
      <c r="A150" s="91">
        <v>38478</v>
      </c>
      <c r="B150" s="92">
        <v>5.4</v>
      </c>
      <c r="C150" s="95"/>
      <c r="D150" s="96"/>
      <c r="E150" s="42">
        <f>16.5-B150</f>
        <v>11.1</v>
      </c>
      <c r="F150" s="70">
        <f t="shared" si="4"/>
        <v>11.406765469477747</v>
      </c>
      <c r="G150" s="70">
        <f t="shared" si="5"/>
        <v>10.527795005167544</v>
      </c>
      <c r="H150" s="70">
        <f t="shared" si="6"/>
        <v>10.976022167630886</v>
      </c>
      <c r="I150" s="70">
        <f t="shared" si="7"/>
        <v>11.100000000000001</v>
      </c>
      <c r="J150" s="70">
        <f>$J$20-$I150</f>
        <v>5.3999999999999986</v>
      </c>
      <c r="K150" s="69">
        <f>B150-J150</f>
        <v>0</v>
      </c>
      <c r="L150" s="70">
        <f>IF($L$20-$I150&gt;0,$L$20-$I150,0)</f>
        <v>3.8999999999999986</v>
      </c>
      <c r="M150" s="70"/>
      <c r="O150"/>
      <c r="P150"/>
      <c r="Q150"/>
      <c r="R150"/>
      <c r="S150"/>
      <c r="T150"/>
      <c r="U150"/>
    </row>
    <row r="151" spans="1:21" x14ac:dyDescent="0.2">
      <c r="A151" s="91">
        <v>38479</v>
      </c>
      <c r="B151" s="92">
        <v>6.7</v>
      </c>
      <c r="C151" s="95"/>
      <c r="D151" s="96"/>
      <c r="E151" s="42">
        <f>16.5-B151</f>
        <v>9.8000000000000007</v>
      </c>
      <c r="F151" s="70">
        <f t="shared" si="4"/>
        <v>8.8753180977332047</v>
      </c>
      <c r="G151" s="70">
        <f t="shared" si="5"/>
        <v>11.406765469477746</v>
      </c>
      <c r="H151" s="70">
        <f t="shared" si="6"/>
        <v>10.527795005167544</v>
      </c>
      <c r="I151" s="70">
        <f t="shared" si="7"/>
        <v>9.8000000000000007</v>
      </c>
      <c r="J151" s="70">
        <f>$J$20-$I151</f>
        <v>6.6999999999999993</v>
      </c>
      <c r="K151" s="69">
        <f>B151-J151</f>
        <v>0</v>
      </c>
      <c r="L151" s="70">
        <f>IF($L$20-$I151&gt;0,$L$20-$I151,0)</f>
        <v>5.1999999999999993</v>
      </c>
      <c r="M151" s="70"/>
      <c r="O151"/>
      <c r="P151"/>
      <c r="Q151"/>
      <c r="R151"/>
      <c r="S151"/>
      <c r="T151"/>
      <c r="U151"/>
    </row>
    <row r="152" spans="1:21" x14ac:dyDescent="0.2">
      <c r="A152" s="91">
        <v>38480</v>
      </c>
      <c r="B152" s="92">
        <v>8.1999999999999993</v>
      </c>
      <c r="C152" s="95"/>
      <c r="D152" s="96"/>
      <c r="E152" s="42">
        <f>16.5-B152</f>
        <v>8.3000000000000007</v>
      </c>
      <c r="F152" s="70">
        <f t="shared" si="4"/>
        <v>7.4945467062204418</v>
      </c>
      <c r="G152" s="70">
        <f t="shared" si="5"/>
        <v>8.8753180977332029</v>
      </c>
      <c r="H152" s="70">
        <f t="shared" si="6"/>
        <v>11.406765469477746</v>
      </c>
      <c r="I152" s="70">
        <f t="shared" si="7"/>
        <v>8.3000000000000007</v>
      </c>
      <c r="J152" s="70">
        <f>$J$20-$I152</f>
        <v>8.1999999999999993</v>
      </c>
      <c r="K152" s="69">
        <f>B152-J152</f>
        <v>0</v>
      </c>
      <c r="L152" s="70">
        <f>IF($L$20-$I152&gt;0,$L$20-$I152,0)</f>
        <v>6.6999999999999993</v>
      </c>
      <c r="M152" s="70"/>
      <c r="O152"/>
      <c r="P152"/>
      <c r="Q152"/>
      <c r="R152"/>
      <c r="S152"/>
      <c r="T152"/>
      <c r="U152"/>
    </row>
    <row r="153" spans="1:21" x14ac:dyDescent="0.2">
      <c r="A153" s="91">
        <v>38481</v>
      </c>
      <c r="B153" s="92">
        <v>8.8000000000000007</v>
      </c>
      <c r="C153" s="95"/>
      <c r="D153" s="96"/>
      <c r="E153" s="42">
        <f>16.5-B153</f>
        <v>7.6999999999999993</v>
      </c>
      <c r="F153" s="70">
        <f t="shared" si="4"/>
        <v>7.6068402972675777</v>
      </c>
      <c r="G153" s="70">
        <f t="shared" si="5"/>
        <v>7.4945467062204418</v>
      </c>
      <c r="H153" s="70">
        <f t="shared" si="6"/>
        <v>8.8753180977332047</v>
      </c>
      <c r="I153" s="70">
        <f t="shared" si="7"/>
        <v>7.6999999999999993</v>
      </c>
      <c r="J153" s="70">
        <f>$J$20-$I153</f>
        <v>8.8000000000000007</v>
      </c>
      <c r="K153" s="69">
        <f>B153-J153</f>
        <v>0</v>
      </c>
      <c r="L153" s="70">
        <f>IF($L$20-$I153&gt;0,$L$20-$I153,0)</f>
        <v>7.3000000000000007</v>
      </c>
      <c r="M153" s="70"/>
      <c r="O153"/>
      <c r="P153"/>
      <c r="Q153"/>
      <c r="R153"/>
      <c r="S153"/>
      <c r="T153"/>
      <c r="U153"/>
    </row>
    <row r="154" spans="1:21" x14ac:dyDescent="0.2">
      <c r="A154" s="91">
        <v>38482</v>
      </c>
      <c r="B154" s="92">
        <v>9.1999999999999993</v>
      </c>
      <c r="C154" s="95"/>
      <c r="D154" s="96"/>
      <c r="E154" s="42">
        <f>16.5-B154</f>
        <v>7.3000000000000007</v>
      </c>
      <c r="F154" s="70">
        <f t="shared" ref="F154:F217" si="8">(E154-$G$20*F153-$H$20*G153)/$F$20</f>
        <v>7.1141554003294729</v>
      </c>
      <c r="G154" s="70">
        <f t="shared" ref="G154:G217" si="9">(E154-$F$20*F154-$H$20*G153)/$G$20</f>
        <v>7.6068402972675777</v>
      </c>
      <c r="H154" s="70">
        <f t="shared" ref="H154:H217" si="10">(E154-$F$20*F154-$G$20*G154)/$H$20</f>
        <v>7.4945467062204418</v>
      </c>
      <c r="I154" s="70">
        <f t="shared" ref="I154:I217" si="11">(F154*$F$20+G154*$G$20+H154*$H$20)</f>
        <v>7.3000000000000007</v>
      </c>
      <c r="J154" s="70">
        <f>$J$20-$I154</f>
        <v>9.1999999999999993</v>
      </c>
      <c r="K154" s="69">
        <f>B154-J154</f>
        <v>0</v>
      </c>
      <c r="L154" s="70">
        <f>IF($L$20-$I154&gt;0,$L$20-$I154,0)</f>
        <v>7.6999999999999993</v>
      </c>
      <c r="M154" s="70"/>
      <c r="O154"/>
      <c r="P154"/>
      <c r="Q154"/>
      <c r="R154"/>
      <c r="S154"/>
      <c r="T154"/>
      <c r="U154"/>
    </row>
    <row r="155" spans="1:21" x14ac:dyDescent="0.2">
      <c r="A155" s="91">
        <v>38483</v>
      </c>
      <c r="B155" s="92">
        <v>8.6</v>
      </c>
      <c r="C155" s="95"/>
      <c r="D155" s="96"/>
      <c r="E155" s="42">
        <f>16.5-B155</f>
        <v>7.9</v>
      </c>
      <c r="F155" s="70">
        <f t="shared" si="8"/>
        <v>8.3417822502906684</v>
      </c>
      <c r="G155" s="70">
        <f t="shared" si="9"/>
        <v>7.1141554003294711</v>
      </c>
      <c r="H155" s="70">
        <f t="shared" si="10"/>
        <v>7.6068402972675786</v>
      </c>
      <c r="I155" s="70">
        <f t="shared" si="11"/>
        <v>7.9</v>
      </c>
      <c r="J155" s="70">
        <f>$J$20-$I155</f>
        <v>8.6</v>
      </c>
      <c r="K155" s="69">
        <f>B155-J155</f>
        <v>0</v>
      </c>
      <c r="L155" s="70">
        <f>IF($L$20-$I155&gt;0,$L$20-$I155,0)</f>
        <v>7.1</v>
      </c>
      <c r="M155" s="70"/>
      <c r="O155"/>
      <c r="P155"/>
      <c r="Q155"/>
      <c r="R155"/>
      <c r="S155"/>
      <c r="T155"/>
      <c r="U155"/>
    </row>
    <row r="156" spans="1:21" x14ac:dyDescent="0.2">
      <c r="A156" s="91">
        <v>38484</v>
      </c>
      <c r="B156" s="92">
        <v>7.1</v>
      </c>
      <c r="C156" s="95"/>
      <c r="D156" s="96"/>
      <c r="E156" s="42">
        <f>16.5-B156</f>
        <v>9.4</v>
      </c>
      <c r="F156" s="70">
        <f t="shared" si="8"/>
        <v>10.310082974799755</v>
      </c>
      <c r="G156" s="70">
        <f t="shared" si="9"/>
        <v>8.3417822502906684</v>
      </c>
      <c r="H156" s="70">
        <f t="shared" si="10"/>
        <v>7.1141554003294649</v>
      </c>
      <c r="I156" s="70">
        <f t="shared" si="11"/>
        <v>9.4</v>
      </c>
      <c r="J156" s="70">
        <f>$J$20-$I156</f>
        <v>7.1</v>
      </c>
      <c r="K156" s="69">
        <f>B156-J156</f>
        <v>0</v>
      </c>
      <c r="L156" s="70">
        <f>IF($L$20-$I156&gt;0,$L$20-$I156,0)</f>
        <v>5.6</v>
      </c>
      <c r="M156" s="70"/>
      <c r="O156"/>
      <c r="P156"/>
      <c r="Q156"/>
      <c r="R156"/>
      <c r="S156"/>
      <c r="T156"/>
      <c r="U156"/>
    </row>
    <row r="157" spans="1:21" x14ac:dyDescent="0.2">
      <c r="A157" s="91">
        <v>38485</v>
      </c>
      <c r="B157" s="92">
        <v>5.9</v>
      </c>
      <c r="C157" s="95"/>
      <c r="D157" s="96"/>
      <c r="E157" s="42">
        <f>16.5-B157</f>
        <v>10.6</v>
      </c>
      <c r="F157" s="70">
        <f t="shared" si="8"/>
        <v>11.121328137551679</v>
      </c>
      <c r="G157" s="70">
        <f t="shared" si="9"/>
        <v>10.310082974799752</v>
      </c>
      <c r="H157" s="70">
        <f t="shared" si="10"/>
        <v>8.3417822502906702</v>
      </c>
      <c r="I157" s="70">
        <f t="shared" si="11"/>
        <v>10.6</v>
      </c>
      <c r="J157" s="70">
        <f>$J$20-$I157</f>
        <v>5.9</v>
      </c>
      <c r="K157" s="69">
        <f>B157-J157</f>
        <v>0</v>
      </c>
      <c r="L157" s="70">
        <f>IF($L$20-$I157&gt;0,$L$20-$I157,0)</f>
        <v>4.4000000000000004</v>
      </c>
      <c r="M157" s="70"/>
      <c r="O157"/>
      <c r="P157"/>
      <c r="Q157"/>
      <c r="R157"/>
      <c r="S157"/>
      <c r="T157"/>
      <c r="U157"/>
    </row>
    <row r="158" spans="1:21" x14ac:dyDescent="0.2">
      <c r="A158" s="91">
        <v>38486</v>
      </c>
      <c r="B158" s="92">
        <v>4.5</v>
      </c>
      <c r="C158" s="95"/>
      <c r="D158" s="96"/>
      <c r="E158" s="42">
        <f>16.5-B158</f>
        <v>12</v>
      </c>
      <c r="F158" s="70">
        <f t="shared" si="8"/>
        <v>12.720988768757538</v>
      </c>
      <c r="G158" s="70">
        <f t="shared" si="9"/>
        <v>11.121328137551677</v>
      </c>
      <c r="H158" s="70">
        <f t="shared" si="10"/>
        <v>10.310082974799752</v>
      </c>
      <c r="I158" s="70">
        <f t="shared" si="11"/>
        <v>12</v>
      </c>
      <c r="J158" s="70">
        <f>$J$20-$I158</f>
        <v>4.5</v>
      </c>
      <c r="K158" s="69">
        <f>B158-J158</f>
        <v>0</v>
      </c>
      <c r="L158" s="70">
        <f>IF($L$20-$I158&gt;0,$L$20-$I158,0)</f>
        <v>3</v>
      </c>
      <c r="M158" s="70"/>
      <c r="O158"/>
      <c r="P158"/>
      <c r="Q158"/>
      <c r="R158"/>
      <c r="S158"/>
      <c r="T158"/>
      <c r="U158"/>
    </row>
    <row r="159" spans="1:21" x14ac:dyDescent="0.2">
      <c r="A159" s="91">
        <v>38487</v>
      </c>
      <c r="B159" s="92">
        <v>5.2</v>
      </c>
      <c r="C159" s="95"/>
      <c r="D159" s="96"/>
      <c r="E159" s="42">
        <f>16.5-B159</f>
        <v>11.3</v>
      </c>
      <c r="F159" s="70">
        <f t="shared" si="8"/>
        <v>10.619284259362621</v>
      </c>
      <c r="G159" s="70">
        <f t="shared" si="9"/>
        <v>12.720988768757534</v>
      </c>
      <c r="H159" s="70">
        <f t="shared" si="10"/>
        <v>11.12132813755168</v>
      </c>
      <c r="I159" s="70">
        <f t="shared" si="11"/>
        <v>11.3</v>
      </c>
      <c r="J159" s="70">
        <f>$J$20-$I159</f>
        <v>5.1999999999999993</v>
      </c>
      <c r="K159" s="69">
        <f>B159-J159</f>
        <v>0</v>
      </c>
      <c r="L159" s="70">
        <f>IF($L$20-$I159&gt;0,$L$20-$I159,0)</f>
        <v>3.6999999999999993</v>
      </c>
      <c r="M159" s="70"/>
      <c r="O159"/>
      <c r="P159"/>
      <c r="Q159"/>
      <c r="R159"/>
      <c r="S159"/>
      <c r="T159"/>
      <c r="U159"/>
    </row>
    <row r="160" spans="1:21" x14ac:dyDescent="0.2">
      <c r="A160" s="91">
        <v>38488</v>
      </c>
      <c r="B160" s="92">
        <v>5</v>
      </c>
      <c r="C160" s="95"/>
      <c r="D160" s="96"/>
      <c r="E160" s="42">
        <f>16.5-B160</f>
        <v>11.5</v>
      </c>
      <c r="F160" s="70">
        <f t="shared" si="8"/>
        <v>11.736859742192433</v>
      </c>
      <c r="G160" s="70">
        <f t="shared" si="9"/>
        <v>10.619284259362624</v>
      </c>
      <c r="H160" s="70">
        <f t="shared" si="10"/>
        <v>12.720988768757534</v>
      </c>
      <c r="I160" s="70">
        <f t="shared" si="11"/>
        <v>11.5</v>
      </c>
      <c r="J160" s="70">
        <f>$J$20-$I160</f>
        <v>5</v>
      </c>
      <c r="K160" s="69">
        <f>B160-J160</f>
        <v>0</v>
      </c>
      <c r="L160" s="70">
        <f>IF($L$20-$I160&gt;0,$L$20-$I160,0)</f>
        <v>3.5</v>
      </c>
      <c r="M160" s="70"/>
      <c r="O160"/>
      <c r="P160"/>
      <c r="Q160"/>
      <c r="R160"/>
      <c r="S160"/>
      <c r="T160"/>
      <c r="U160"/>
    </row>
    <row r="161" spans="1:21" x14ac:dyDescent="0.2">
      <c r="A161" s="91">
        <v>38489</v>
      </c>
      <c r="B161" s="92">
        <v>6.9</v>
      </c>
      <c r="C161" s="95"/>
      <c r="D161" s="96"/>
      <c r="E161" s="42">
        <f>16.5-B161</f>
        <v>9.6</v>
      </c>
      <c r="F161" s="70">
        <f t="shared" si="8"/>
        <v>8.3616894190100126</v>
      </c>
      <c r="G161" s="70">
        <f t="shared" si="9"/>
        <v>11.736859742192433</v>
      </c>
      <c r="H161" s="70">
        <f t="shared" si="10"/>
        <v>10.619284259362622</v>
      </c>
      <c r="I161" s="70">
        <f t="shared" si="11"/>
        <v>9.6</v>
      </c>
      <c r="J161" s="70">
        <f>$J$20-$I161</f>
        <v>6.9</v>
      </c>
      <c r="K161" s="69">
        <f>B161-J161</f>
        <v>0</v>
      </c>
      <c r="L161" s="70">
        <f>IF($L$20-$I161&gt;0,$L$20-$I161,0)</f>
        <v>5.4</v>
      </c>
      <c r="M161" s="70"/>
      <c r="O161"/>
      <c r="P161"/>
      <c r="Q161"/>
      <c r="R161"/>
      <c r="S161"/>
      <c r="T161"/>
      <c r="U161"/>
    </row>
    <row r="162" spans="1:21" x14ac:dyDescent="0.2">
      <c r="A162" s="91">
        <v>38490</v>
      </c>
      <c r="B162" s="92">
        <v>7.5</v>
      </c>
      <c r="C162" s="95"/>
      <c r="D162" s="96"/>
      <c r="E162" s="42">
        <f>16.5-B162</f>
        <v>9</v>
      </c>
      <c r="F162" s="70">
        <f t="shared" si="8"/>
        <v>8.86301200012959</v>
      </c>
      <c r="G162" s="70">
        <f t="shared" si="9"/>
        <v>8.3616894190100108</v>
      </c>
      <c r="H162" s="70">
        <f t="shared" si="10"/>
        <v>11.736859742192433</v>
      </c>
      <c r="I162" s="70">
        <f t="shared" si="11"/>
        <v>9</v>
      </c>
      <c r="J162" s="70">
        <f>$J$20-$I162</f>
        <v>7.5</v>
      </c>
      <c r="K162" s="69">
        <f>B162-J162</f>
        <v>0</v>
      </c>
      <c r="L162" s="70">
        <f>IF($L$20-$I162&gt;0,$L$20-$I162,0)</f>
        <v>6</v>
      </c>
      <c r="M162" s="70"/>
      <c r="O162"/>
      <c r="P162"/>
      <c r="Q162"/>
      <c r="R162"/>
      <c r="S162"/>
      <c r="T162"/>
      <c r="U162"/>
    </row>
    <row r="163" spans="1:21" x14ac:dyDescent="0.2">
      <c r="A163" s="91">
        <v>38491</v>
      </c>
      <c r="B163" s="92">
        <v>4.5999999999999996</v>
      </c>
      <c r="C163" s="95"/>
      <c r="D163" s="96"/>
      <c r="E163" s="42">
        <f>16.5-B163</f>
        <v>11.9</v>
      </c>
      <c r="F163" s="70">
        <f t="shared" si="8"/>
        <v>14.008212430100205</v>
      </c>
      <c r="G163" s="70">
        <f t="shared" si="9"/>
        <v>8.8630120001295918</v>
      </c>
      <c r="H163" s="70">
        <f t="shared" si="10"/>
        <v>8.3616894190100091</v>
      </c>
      <c r="I163" s="70">
        <f t="shared" si="11"/>
        <v>11.9</v>
      </c>
      <c r="J163" s="70">
        <f>$J$20-$I163</f>
        <v>4.5999999999999996</v>
      </c>
      <c r="K163" s="69">
        <f>B163-J163</f>
        <v>0</v>
      </c>
      <c r="L163" s="70">
        <f>IF($L$20-$I163&gt;0,$L$20-$I163,0)</f>
        <v>3.0999999999999996</v>
      </c>
      <c r="M163" s="70"/>
      <c r="O163"/>
      <c r="P163"/>
      <c r="Q163"/>
      <c r="R163"/>
      <c r="S163"/>
      <c r="T163"/>
      <c r="U163"/>
    </row>
    <row r="164" spans="1:21" x14ac:dyDescent="0.2">
      <c r="A164" s="91">
        <v>38492</v>
      </c>
      <c r="B164" s="92">
        <v>1.3</v>
      </c>
      <c r="C164" s="95"/>
      <c r="D164" s="96"/>
      <c r="E164" s="42">
        <f>16.5-B164</f>
        <v>15.2</v>
      </c>
      <c r="F164" s="70">
        <f t="shared" si="8"/>
        <v>16.852058451594967</v>
      </c>
      <c r="G164" s="70">
        <f t="shared" si="9"/>
        <v>14.008212430100201</v>
      </c>
      <c r="H164" s="70">
        <f t="shared" si="10"/>
        <v>8.8630120001295953</v>
      </c>
      <c r="I164" s="70">
        <f t="shared" si="11"/>
        <v>15.2</v>
      </c>
      <c r="J164" s="70">
        <f>$J$20-$I164</f>
        <v>1.3000000000000007</v>
      </c>
      <c r="K164" s="69">
        <f>B164-J164</f>
        <v>0</v>
      </c>
      <c r="L164" s="70">
        <f>IF($L$20-$I164&gt;0,$L$20-$I164,0)</f>
        <v>0</v>
      </c>
      <c r="M164" s="70"/>
      <c r="O164"/>
      <c r="P164"/>
      <c r="Q164"/>
      <c r="R164"/>
      <c r="S164"/>
      <c r="T164"/>
      <c r="U164"/>
    </row>
    <row r="165" spans="1:21" x14ac:dyDescent="0.2">
      <c r="A165" s="91">
        <v>38493</v>
      </c>
      <c r="B165" s="92">
        <v>0.69999999999999929</v>
      </c>
      <c r="C165" s="95"/>
      <c r="D165" s="96"/>
      <c r="E165" s="42">
        <f>16.5-B165</f>
        <v>15.8</v>
      </c>
      <c r="F165" s="70">
        <f t="shared" si="8"/>
        <v>15.572602035852485</v>
      </c>
      <c r="G165" s="70">
        <f t="shared" si="9"/>
        <v>16.852058451594967</v>
      </c>
      <c r="H165" s="70">
        <f t="shared" si="10"/>
        <v>14.008212430100198</v>
      </c>
      <c r="I165" s="70">
        <f t="shared" si="11"/>
        <v>15.8</v>
      </c>
      <c r="J165" s="70">
        <f>$J$20-$I165</f>
        <v>0.69999999999999929</v>
      </c>
      <c r="K165" s="69">
        <f>B165-J165</f>
        <v>0</v>
      </c>
      <c r="L165" s="70">
        <f>IF($L$20-$I165&gt;0,$L$20-$I165,0)</f>
        <v>0</v>
      </c>
      <c r="M165" s="70"/>
      <c r="O165"/>
      <c r="P165"/>
      <c r="Q165"/>
      <c r="R165"/>
      <c r="S165"/>
      <c r="T165"/>
      <c r="U165"/>
    </row>
    <row r="166" spans="1:21" x14ac:dyDescent="0.2">
      <c r="A166" s="91">
        <v>38494</v>
      </c>
      <c r="B166" s="92">
        <v>1.4</v>
      </c>
      <c r="C166" s="95"/>
      <c r="D166" s="96"/>
      <c r="E166" s="42">
        <f>16.5-B166</f>
        <v>15.1</v>
      </c>
      <c r="F166" s="70">
        <f t="shared" si="8"/>
        <v>14.571689240141263</v>
      </c>
      <c r="G166" s="70">
        <f t="shared" si="9"/>
        <v>15.572602035852485</v>
      </c>
      <c r="H166" s="70">
        <f t="shared" si="10"/>
        <v>16.852058451594967</v>
      </c>
      <c r="I166" s="70">
        <f t="shared" si="11"/>
        <v>15.100000000000001</v>
      </c>
      <c r="J166" s="70">
        <f>$J$20-$I166</f>
        <v>1.3999999999999986</v>
      </c>
      <c r="K166" s="69">
        <f>B166-J166</f>
        <v>0</v>
      </c>
      <c r="L166" s="70">
        <f>IF($L$20-$I166&gt;0,$L$20-$I166,0)</f>
        <v>0</v>
      </c>
      <c r="M166" s="70"/>
      <c r="O166"/>
      <c r="P166"/>
      <c r="Q166"/>
      <c r="R166"/>
      <c r="S166"/>
      <c r="T166"/>
      <c r="U166"/>
    </row>
    <row r="167" spans="1:21" x14ac:dyDescent="0.2">
      <c r="A167" s="91">
        <v>38495</v>
      </c>
      <c r="B167" s="92">
        <v>2.8</v>
      </c>
      <c r="C167" s="95"/>
      <c r="D167" s="96"/>
      <c r="E167" s="42">
        <f>16.5-B167</f>
        <v>13.7</v>
      </c>
      <c r="F167" s="70">
        <f t="shared" si="8"/>
        <v>12.952055040620621</v>
      </c>
      <c r="G167" s="70">
        <f t="shared" si="9"/>
        <v>14.571689240141263</v>
      </c>
      <c r="H167" s="70">
        <f t="shared" si="10"/>
        <v>15.572602035852485</v>
      </c>
      <c r="I167" s="70">
        <f t="shared" si="11"/>
        <v>13.7</v>
      </c>
      <c r="J167" s="70">
        <f>$J$20-$I167</f>
        <v>2.8000000000000007</v>
      </c>
      <c r="K167" s="69">
        <f>B167-J167</f>
        <v>0</v>
      </c>
      <c r="L167" s="70">
        <f>IF($L$20-$I167&gt;0,$L$20-$I167,0)</f>
        <v>1.3000000000000007</v>
      </c>
      <c r="M167" s="70"/>
      <c r="O167"/>
      <c r="P167"/>
      <c r="Q167"/>
      <c r="R167"/>
      <c r="S167"/>
      <c r="T167"/>
      <c r="U167"/>
    </row>
    <row r="168" spans="1:21" x14ac:dyDescent="0.2">
      <c r="A168" s="91">
        <v>38496</v>
      </c>
      <c r="B168" s="92">
        <v>2.5</v>
      </c>
      <c r="C168" s="95"/>
      <c r="D168" s="96"/>
      <c r="E168" s="42">
        <f>16.5-B168</f>
        <v>14</v>
      </c>
      <c r="F168" s="70">
        <f t="shared" si="8"/>
        <v>14.428690939666147</v>
      </c>
      <c r="G168" s="70">
        <f t="shared" si="9"/>
        <v>12.952055040620621</v>
      </c>
      <c r="H168" s="70">
        <f t="shared" si="10"/>
        <v>14.571689240141263</v>
      </c>
      <c r="I168" s="70">
        <f t="shared" si="11"/>
        <v>14</v>
      </c>
      <c r="J168" s="70">
        <f>$J$20-$I168</f>
        <v>2.5</v>
      </c>
      <c r="K168" s="69">
        <f>B168-J168</f>
        <v>0</v>
      </c>
      <c r="L168" s="70">
        <f>IF($L$20-$I168&gt;0,$L$20-$I168,0)</f>
        <v>1</v>
      </c>
      <c r="M168" s="70"/>
      <c r="O168"/>
      <c r="P168"/>
      <c r="Q168"/>
      <c r="R168"/>
      <c r="S168"/>
      <c r="T168"/>
      <c r="U168"/>
    </row>
    <row r="169" spans="1:21" x14ac:dyDescent="0.2">
      <c r="A169" s="91">
        <v>38497</v>
      </c>
      <c r="B169" s="92">
        <v>0</v>
      </c>
      <c r="C169" s="95"/>
      <c r="D169" s="96"/>
      <c r="E169" s="42">
        <f>16.5-B169</f>
        <v>16.5</v>
      </c>
      <c r="F169" s="70">
        <f t="shared" si="8"/>
        <v>18.126978690063492</v>
      </c>
      <c r="G169" s="70">
        <f t="shared" si="9"/>
        <v>14.42869093966614</v>
      </c>
      <c r="H169" s="70">
        <f t="shared" si="10"/>
        <v>12.952055040620625</v>
      </c>
      <c r="I169" s="70">
        <f t="shared" si="11"/>
        <v>16.5</v>
      </c>
      <c r="J169" s="70">
        <f>$J$20-$I169</f>
        <v>0</v>
      </c>
      <c r="K169" s="69">
        <f>B169-J169</f>
        <v>0</v>
      </c>
      <c r="L169" s="70">
        <f>IF($L$20-$I169&gt;0,$L$20-$I169,0)</f>
        <v>0</v>
      </c>
      <c r="M169" s="70"/>
      <c r="O169"/>
      <c r="P169"/>
      <c r="Q169"/>
      <c r="R169"/>
      <c r="S169"/>
      <c r="T169"/>
      <c r="U169"/>
    </row>
    <row r="170" spans="1:21" x14ac:dyDescent="0.2">
      <c r="A170" s="91">
        <v>38498</v>
      </c>
      <c r="B170" s="92">
        <v>0</v>
      </c>
      <c r="C170" s="95"/>
      <c r="D170" s="96"/>
      <c r="E170" s="42">
        <f>16.5-B170</f>
        <v>16.5</v>
      </c>
      <c r="F170" s="70">
        <f t="shared" si="8"/>
        <v>16.031728831690565</v>
      </c>
      <c r="G170" s="70">
        <f t="shared" si="9"/>
        <v>18.126978690063492</v>
      </c>
      <c r="H170" s="70">
        <f t="shared" si="10"/>
        <v>14.428690939666131</v>
      </c>
      <c r="I170" s="70">
        <f t="shared" si="11"/>
        <v>16.5</v>
      </c>
      <c r="J170" s="70">
        <f>$J$20-$I170</f>
        <v>0</v>
      </c>
      <c r="K170" s="69">
        <f>B170-J170</f>
        <v>0</v>
      </c>
      <c r="L170" s="70">
        <f>IF($L$20-$I170&gt;0,$L$20-$I170,0)</f>
        <v>0</v>
      </c>
      <c r="M170" s="70"/>
      <c r="O170"/>
      <c r="P170"/>
      <c r="Q170"/>
      <c r="R170"/>
      <c r="S170"/>
      <c r="T170"/>
      <c r="U170"/>
    </row>
    <row r="171" spans="1:21" x14ac:dyDescent="0.2">
      <c r="A171" s="91">
        <v>38499</v>
      </c>
      <c r="B171" s="92">
        <v>0</v>
      </c>
      <c r="C171" s="95"/>
      <c r="D171" s="96"/>
      <c r="E171" s="42">
        <f>16.5-B171</f>
        <v>16.5</v>
      </c>
      <c r="F171" s="70">
        <f t="shared" si="8"/>
        <v>16.462972469144137</v>
      </c>
      <c r="G171" s="70">
        <f t="shared" si="9"/>
        <v>16.031728831690565</v>
      </c>
      <c r="H171" s="70">
        <f t="shared" si="10"/>
        <v>18.126978690063485</v>
      </c>
      <c r="I171" s="70">
        <f t="shared" si="11"/>
        <v>16.5</v>
      </c>
      <c r="J171" s="70">
        <f>$J$20-$I171</f>
        <v>0</v>
      </c>
      <c r="K171" s="69">
        <f>B171-J171</f>
        <v>0</v>
      </c>
      <c r="L171" s="70">
        <f>IF($L$20-$I171&gt;0,$L$20-$I171,0)</f>
        <v>0</v>
      </c>
      <c r="M171" s="70"/>
      <c r="O171"/>
      <c r="P171"/>
      <c r="Q171"/>
      <c r="R171"/>
      <c r="S171"/>
      <c r="T171"/>
      <c r="U171"/>
    </row>
    <row r="172" spans="1:21" x14ac:dyDescent="0.2">
      <c r="A172" s="91">
        <v>38500</v>
      </c>
      <c r="B172" s="92">
        <v>0</v>
      </c>
      <c r="C172" s="95"/>
      <c r="D172" s="96"/>
      <c r="E172" s="42">
        <f>16.5-B172</f>
        <v>16.5</v>
      </c>
      <c r="F172" s="70">
        <f t="shared" si="8"/>
        <v>16.596558960146172</v>
      </c>
      <c r="G172" s="70">
        <f t="shared" si="9"/>
        <v>16.462972469144137</v>
      </c>
      <c r="H172" s="70">
        <f t="shared" si="10"/>
        <v>16.031728831690568</v>
      </c>
      <c r="I172" s="70">
        <f t="shared" si="11"/>
        <v>16.5</v>
      </c>
      <c r="J172" s="70">
        <f>$J$20-$I172</f>
        <v>0</v>
      </c>
      <c r="K172" s="69">
        <f>B172-J172</f>
        <v>0</v>
      </c>
      <c r="L172" s="70">
        <f>IF($L$20-$I172&gt;0,$L$20-$I172,0)</f>
        <v>0</v>
      </c>
      <c r="M172" s="70"/>
      <c r="O172"/>
      <c r="P172"/>
      <c r="Q172"/>
      <c r="R172"/>
      <c r="S172"/>
      <c r="T172"/>
      <c r="U172"/>
    </row>
    <row r="173" spans="1:21" x14ac:dyDescent="0.2">
      <c r="A173" s="91">
        <v>38501</v>
      </c>
      <c r="B173" s="92">
        <v>0</v>
      </c>
      <c r="C173" s="95"/>
      <c r="D173" s="96"/>
      <c r="E173" s="42">
        <f>16.5-B173</f>
        <v>16.5</v>
      </c>
      <c r="F173" s="70">
        <f t="shared" si="8"/>
        <v>16.457891775069555</v>
      </c>
      <c r="G173" s="70">
        <f t="shared" si="9"/>
        <v>16.596558960146176</v>
      </c>
      <c r="H173" s="70">
        <f t="shared" si="10"/>
        <v>16.462972469144137</v>
      </c>
      <c r="I173" s="70">
        <f t="shared" si="11"/>
        <v>16.5</v>
      </c>
      <c r="J173" s="70">
        <f>$J$20-$I173</f>
        <v>0</v>
      </c>
      <c r="K173" s="69">
        <f>B173-J173</f>
        <v>0</v>
      </c>
      <c r="L173" s="70">
        <f>IF($L$20-$I173&gt;0,$L$20-$I173,0)</f>
        <v>0</v>
      </c>
      <c r="M173" s="70"/>
      <c r="O173"/>
      <c r="P173"/>
      <c r="Q173"/>
      <c r="R173"/>
      <c r="S173"/>
      <c r="T173"/>
      <c r="U173"/>
    </row>
    <row r="174" spans="1:21" x14ac:dyDescent="0.2">
      <c r="A174" s="91">
        <v>38502</v>
      </c>
      <c r="B174" s="92">
        <v>3.2</v>
      </c>
      <c r="C174" s="95"/>
      <c r="D174" s="96"/>
      <c r="E174" s="42">
        <f>16.5-B174</f>
        <v>13.3</v>
      </c>
      <c r="F174" s="70">
        <f t="shared" si="8"/>
        <v>11.171627619107527</v>
      </c>
      <c r="G174" s="70">
        <f t="shared" si="9"/>
        <v>16.457891775069555</v>
      </c>
      <c r="H174" s="70">
        <f t="shared" si="10"/>
        <v>16.596558960146179</v>
      </c>
      <c r="I174" s="70">
        <f t="shared" si="11"/>
        <v>13.3</v>
      </c>
      <c r="J174" s="70">
        <f>$J$20-$I174</f>
        <v>3.1999999999999993</v>
      </c>
      <c r="K174" s="69">
        <f>B174-J174</f>
        <v>0</v>
      </c>
      <c r="L174" s="70">
        <f>IF($L$20-$I174&gt;0,$L$20-$I174,0)</f>
        <v>1.6999999999999993</v>
      </c>
      <c r="M174" s="70"/>
      <c r="O174"/>
      <c r="P174"/>
      <c r="Q174"/>
      <c r="R174"/>
      <c r="S174"/>
      <c r="T174"/>
      <c r="U174"/>
    </row>
    <row r="175" spans="1:21" x14ac:dyDescent="0.2">
      <c r="A175" s="97">
        <v>38503</v>
      </c>
      <c r="B175" s="98">
        <v>4.0999999999999996</v>
      </c>
      <c r="C175" s="99">
        <v>118.80000000000001</v>
      </c>
      <c r="D175" s="100">
        <v>119</v>
      </c>
      <c r="E175" s="42">
        <f>16.5-B175</f>
        <v>12.4</v>
      </c>
      <c r="F175" s="70">
        <f t="shared" si="8"/>
        <v>12.337870894601313</v>
      </c>
      <c r="G175" s="70">
        <f t="shared" si="9"/>
        <v>11.171627619107525</v>
      </c>
      <c r="H175" s="70">
        <f t="shared" si="10"/>
        <v>16.457891775069548</v>
      </c>
      <c r="I175" s="70">
        <f t="shared" si="11"/>
        <v>12.4</v>
      </c>
      <c r="J175" s="70">
        <f>$J$20-$I175</f>
        <v>4.0999999999999996</v>
      </c>
      <c r="K175" s="69">
        <f>B175-J175</f>
        <v>0</v>
      </c>
      <c r="L175" s="70">
        <f>IF($L$20-$I175&gt;0,$L$20-$I175,0)</f>
        <v>2.5999999999999996</v>
      </c>
      <c r="M175" s="70"/>
      <c r="O175"/>
      <c r="P175"/>
      <c r="Q175"/>
      <c r="R175"/>
      <c r="S175"/>
      <c r="T175"/>
      <c r="U175"/>
    </row>
    <row r="176" spans="1:21" x14ac:dyDescent="0.2">
      <c r="A176" s="91">
        <v>38504</v>
      </c>
      <c r="B176" s="92">
        <v>2.5</v>
      </c>
      <c r="C176" s="95"/>
      <c r="D176" s="96"/>
      <c r="E176" s="42">
        <f>16.5-B176</f>
        <v>14</v>
      </c>
      <c r="F176" s="70">
        <f t="shared" si="8"/>
        <v>15.302459949514757</v>
      </c>
      <c r="G176" s="70">
        <f t="shared" si="9"/>
        <v>12.337870894601311</v>
      </c>
      <c r="H176" s="70">
        <f t="shared" si="10"/>
        <v>11.171627619107527</v>
      </c>
      <c r="I176" s="70">
        <f t="shared" si="11"/>
        <v>14</v>
      </c>
      <c r="J176" s="70">
        <f>$J$20-$I176</f>
        <v>2.5</v>
      </c>
      <c r="K176" s="69">
        <f>B176-J176</f>
        <v>0</v>
      </c>
      <c r="L176" s="70">
        <f>IF($L$20-$I176&gt;0,$L$20-$I176,0)</f>
        <v>1</v>
      </c>
      <c r="M176" s="70"/>
      <c r="O176"/>
      <c r="P176"/>
      <c r="Q176"/>
      <c r="R176"/>
      <c r="S176"/>
      <c r="T176"/>
      <c r="U176"/>
    </row>
    <row r="177" spans="1:21" x14ac:dyDescent="0.2">
      <c r="A177" s="91">
        <v>38505</v>
      </c>
      <c r="B177" s="92">
        <v>0</v>
      </c>
      <c r="C177" s="95"/>
      <c r="D177" s="96"/>
      <c r="E177" s="42">
        <f>16.5-B177</f>
        <v>16.5</v>
      </c>
      <c r="F177" s="70">
        <f t="shared" si="8"/>
        <v>17.792458209475736</v>
      </c>
      <c r="G177" s="70">
        <f t="shared" si="9"/>
        <v>15.302459949514761</v>
      </c>
      <c r="H177" s="70">
        <f t="shared" si="10"/>
        <v>12.337870894601313</v>
      </c>
      <c r="I177" s="70">
        <f t="shared" si="11"/>
        <v>16.5</v>
      </c>
      <c r="J177" s="70">
        <f>$J$20-$I177</f>
        <v>0</v>
      </c>
      <c r="K177" s="69">
        <f>B177-J177</f>
        <v>0</v>
      </c>
      <c r="L177" s="70">
        <f>IF($L$20-$I177&gt;0,$L$20-$I177,0)</f>
        <v>0</v>
      </c>
      <c r="M177" s="70"/>
      <c r="O177"/>
      <c r="P177"/>
      <c r="Q177"/>
      <c r="R177"/>
      <c r="S177"/>
      <c r="T177"/>
      <c r="U177"/>
    </row>
    <row r="178" spans="1:21" x14ac:dyDescent="0.2">
      <c r="A178" s="91">
        <v>38506</v>
      </c>
      <c r="B178" s="92">
        <v>0</v>
      </c>
      <c r="C178" s="95"/>
      <c r="D178" s="96"/>
      <c r="E178" s="42">
        <f>16.5-B178</f>
        <v>16.5</v>
      </c>
      <c r="F178" s="70">
        <f t="shared" si="8"/>
        <v>16.053360903676339</v>
      </c>
      <c r="G178" s="70">
        <f t="shared" si="9"/>
        <v>17.79245820947574</v>
      </c>
      <c r="H178" s="70">
        <f t="shared" si="10"/>
        <v>15.302459949514757</v>
      </c>
      <c r="I178" s="70">
        <f t="shared" si="11"/>
        <v>16.5</v>
      </c>
      <c r="J178" s="70">
        <f>$J$20-$I178</f>
        <v>0</v>
      </c>
      <c r="K178" s="69">
        <f>B178-J178</f>
        <v>0</v>
      </c>
      <c r="L178" s="70">
        <f>IF($L$20-$I178&gt;0,$L$20-$I178,0)</f>
        <v>0</v>
      </c>
      <c r="M178" s="70"/>
      <c r="O178"/>
      <c r="P178"/>
      <c r="Q178"/>
      <c r="R178"/>
      <c r="S178"/>
      <c r="T178"/>
      <c r="U178"/>
    </row>
    <row r="179" spans="1:21" x14ac:dyDescent="0.2">
      <c r="A179" s="91">
        <v>38507</v>
      </c>
      <c r="B179" s="92">
        <v>0.6</v>
      </c>
      <c r="C179" s="95"/>
      <c r="D179" s="96"/>
      <c r="E179" s="42">
        <f>16.5-B179</f>
        <v>15.9</v>
      </c>
      <c r="F179" s="70">
        <f t="shared" si="8"/>
        <v>15.507909846582544</v>
      </c>
      <c r="G179" s="70">
        <f t="shared" si="9"/>
        <v>16.053360903676335</v>
      </c>
      <c r="H179" s="70">
        <f t="shared" si="10"/>
        <v>17.792458209475743</v>
      </c>
      <c r="I179" s="70">
        <f t="shared" si="11"/>
        <v>15.9</v>
      </c>
      <c r="J179" s="70">
        <f>$J$20-$I179</f>
        <v>0.59999999999999964</v>
      </c>
      <c r="K179" s="69">
        <f>B179-J179</f>
        <v>0</v>
      </c>
      <c r="L179" s="70">
        <f>IF($L$20-$I179&gt;0,$L$20-$I179,0)</f>
        <v>0</v>
      </c>
      <c r="M179" s="70"/>
      <c r="O179"/>
      <c r="P179"/>
      <c r="Q179"/>
      <c r="R179"/>
      <c r="S179"/>
      <c r="T179"/>
      <c r="U179"/>
    </row>
    <row r="180" spans="1:21" x14ac:dyDescent="0.2">
      <c r="A180" s="91">
        <v>38508</v>
      </c>
      <c r="B180" s="92">
        <v>2.2000000000000002</v>
      </c>
      <c r="C180" s="95"/>
      <c r="D180" s="96"/>
      <c r="E180" s="42">
        <f>16.5-B180</f>
        <v>14.3</v>
      </c>
      <c r="F180" s="70">
        <f t="shared" si="8"/>
        <v>13.403818259429343</v>
      </c>
      <c r="G180" s="70">
        <f t="shared" si="9"/>
        <v>15.507909846582537</v>
      </c>
      <c r="H180" s="70">
        <f t="shared" si="10"/>
        <v>16.053360903676335</v>
      </c>
      <c r="I180" s="70">
        <f t="shared" si="11"/>
        <v>14.3</v>
      </c>
      <c r="J180" s="70">
        <f>$J$20-$I180</f>
        <v>2.1999999999999993</v>
      </c>
      <c r="K180" s="69">
        <f>B180-J180</f>
        <v>0</v>
      </c>
      <c r="L180" s="70">
        <f>IF($L$20-$I180&gt;0,$L$20-$I180,0)</f>
        <v>0.69999999999999929</v>
      </c>
      <c r="M180" s="70"/>
      <c r="O180"/>
      <c r="P180"/>
      <c r="Q180"/>
      <c r="R180"/>
      <c r="S180"/>
      <c r="T180"/>
      <c r="U180"/>
    </row>
    <row r="181" spans="1:21" x14ac:dyDescent="0.2">
      <c r="A181" s="91">
        <v>38509</v>
      </c>
      <c r="B181" s="92">
        <v>3.2</v>
      </c>
      <c r="C181" s="95"/>
      <c r="D181" s="96"/>
      <c r="E181" s="42">
        <f>16.5-B181</f>
        <v>13.3</v>
      </c>
      <c r="F181" s="70">
        <f t="shared" si="8"/>
        <v>12.880105895854907</v>
      </c>
      <c r="G181" s="70">
        <f t="shared" si="9"/>
        <v>13.403818259429343</v>
      </c>
      <c r="H181" s="70">
        <f t="shared" si="10"/>
        <v>15.507909846582537</v>
      </c>
      <c r="I181" s="70">
        <f t="shared" si="11"/>
        <v>13.3</v>
      </c>
      <c r="J181" s="70">
        <f>$J$20-$I181</f>
        <v>3.1999999999999993</v>
      </c>
      <c r="K181" s="69">
        <f>B181-J181</f>
        <v>0</v>
      </c>
      <c r="L181" s="70">
        <f>IF($L$20-$I181&gt;0,$L$20-$I181,0)</f>
        <v>1.6999999999999993</v>
      </c>
      <c r="M181" s="70"/>
      <c r="O181"/>
      <c r="P181"/>
      <c r="Q181"/>
      <c r="R181"/>
      <c r="S181"/>
      <c r="T181"/>
      <c r="U181"/>
    </row>
    <row r="182" spans="1:21" x14ac:dyDescent="0.2">
      <c r="A182" s="91">
        <v>38510</v>
      </c>
      <c r="B182" s="92">
        <v>4.4000000000000004</v>
      </c>
      <c r="C182" s="95"/>
      <c r="D182" s="96"/>
      <c r="E182" s="42">
        <f>16.5-B182</f>
        <v>12.1</v>
      </c>
      <c r="F182" s="70">
        <f t="shared" si="8"/>
        <v>11.492644008834322</v>
      </c>
      <c r="G182" s="70">
        <f t="shared" si="9"/>
        <v>12.880105895854909</v>
      </c>
      <c r="H182" s="70">
        <f t="shared" si="10"/>
        <v>13.403818259429343</v>
      </c>
      <c r="I182" s="70">
        <f t="shared" si="11"/>
        <v>12.1</v>
      </c>
      <c r="J182" s="70">
        <f>$J$20-$I182</f>
        <v>4.4000000000000004</v>
      </c>
      <c r="K182" s="69">
        <f>B182-J182</f>
        <v>0</v>
      </c>
      <c r="L182" s="70">
        <f>IF($L$20-$I182&gt;0,$L$20-$I182,0)</f>
        <v>2.9000000000000004</v>
      </c>
      <c r="M182" s="70"/>
      <c r="O182"/>
      <c r="P182"/>
      <c r="Q182"/>
      <c r="R182"/>
      <c r="S182"/>
      <c r="T182"/>
      <c r="U182"/>
    </row>
    <row r="183" spans="1:21" x14ac:dyDescent="0.2">
      <c r="A183" s="91">
        <v>38511</v>
      </c>
      <c r="B183" s="92">
        <v>4.2</v>
      </c>
      <c r="C183" s="95"/>
      <c r="D183" s="96"/>
      <c r="E183" s="42">
        <f>16.5-B183</f>
        <v>12.3</v>
      </c>
      <c r="F183" s="70">
        <f t="shared" si="8"/>
        <v>12.606993679607024</v>
      </c>
      <c r="G183" s="70">
        <f t="shared" si="9"/>
        <v>11.49264400883432</v>
      </c>
      <c r="H183" s="70">
        <f t="shared" si="10"/>
        <v>12.880105895854909</v>
      </c>
      <c r="I183" s="70">
        <f t="shared" si="11"/>
        <v>12.3</v>
      </c>
      <c r="J183" s="70">
        <f>$J$20-$I183</f>
        <v>4.1999999999999993</v>
      </c>
      <c r="K183" s="69">
        <f>B183-J183</f>
        <v>0</v>
      </c>
      <c r="L183" s="70">
        <f>IF($L$20-$I183&gt;0,$L$20-$I183,0)</f>
        <v>2.6999999999999993</v>
      </c>
      <c r="M183" s="70"/>
      <c r="O183"/>
      <c r="P183"/>
      <c r="Q183"/>
      <c r="R183"/>
      <c r="S183"/>
      <c r="T183"/>
      <c r="U183"/>
    </row>
    <row r="184" spans="1:21" x14ac:dyDescent="0.2">
      <c r="A184" s="91">
        <v>38512</v>
      </c>
      <c r="B184" s="92">
        <v>2.8</v>
      </c>
      <c r="C184" s="95"/>
      <c r="D184" s="96"/>
      <c r="E184" s="42">
        <f>16.5-B184</f>
        <v>13.7</v>
      </c>
      <c r="F184" s="70">
        <f t="shared" si="8"/>
        <v>14.614395825390769</v>
      </c>
      <c r="G184" s="70">
        <f t="shared" si="9"/>
        <v>12.606993679607021</v>
      </c>
      <c r="H184" s="70">
        <f t="shared" si="10"/>
        <v>11.492644008834318</v>
      </c>
      <c r="I184" s="70">
        <f t="shared" si="11"/>
        <v>13.7</v>
      </c>
      <c r="J184" s="70">
        <f>$J$20-$I184</f>
        <v>2.8000000000000007</v>
      </c>
      <c r="K184" s="69">
        <f>B184-J184</f>
        <v>0</v>
      </c>
      <c r="L184" s="70">
        <f>IF($L$20-$I184&gt;0,$L$20-$I184,0)</f>
        <v>1.3000000000000007</v>
      </c>
      <c r="M184" s="70"/>
      <c r="O184"/>
      <c r="P184"/>
      <c r="Q184"/>
      <c r="R184"/>
      <c r="S184"/>
      <c r="T184"/>
      <c r="U184"/>
    </row>
    <row r="185" spans="1:21" x14ac:dyDescent="0.2">
      <c r="A185" s="91">
        <v>38513</v>
      </c>
      <c r="B185" s="92">
        <v>2</v>
      </c>
      <c r="C185" s="95"/>
      <c r="D185" s="96"/>
      <c r="E185" s="42">
        <f>16.5-B185</f>
        <v>14.5</v>
      </c>
      <c r="F185" s="70">
        <f t="shared" si="8"/>
        <v>14.758303140703445</v>
      </c>
      <c r="G185" s="70">
        <f t="shared" si="9"/>
        <v>14.614395825390769</v>
      </c>
      <c r="H185" s="70">
        <f t="shared" si="10"/>
        <v>12.606993679607026</v>
      </c>
      <c r="I185" s="70">
        <f t="shared" si="11"/>
        <v>14.5</v>
      </c>
      <c r="J185" s="70">
        <f>$J$20-$I185</f>
        <v>2</v>
      </c>
      <c r="K185" s="69">
        <f>B185-J185</f>
        <v>0</v>
      </c>
      <c r="L185" s="70">
        <f>IF($L$20-$I185&gt;0,$L$20-$I185,0)</f>
        <v>0.5</v>
      </c>
      <c r="M185" s="70"/>
      <c r="O185"/>
      <c r="P185"/>
      <c r="Q185"/>
      <c r="R185"/>
      <c r="S185"/>
      <c r="T185"/>
      <c r="U185"/>
    </row>
    <row r="186" spans="1:21" x14ac:dyDescent="0.2">
      <c r="A186" s="91">
        <v>38514</v>
      </c>
      <c r="B186" s="92">
        <v>3.6</v>
      </c>
      <c r="C186" s="95"/>
      <c r="D186" s="96"/>
      <c r="E186" s="42">
        <f>16.5-B186</f>
        <v>12.9</v>
      </c>
      <c r="F186" s="70">
        <f t="shared" si="8"/>
        <v>11.685115792083151</v>
      </c>
      <c r="G186" s="70">
        <f t="shared" si="9"/>
        <v>14.758303140703445</v>
      </c>
      <c r="H186" s="70">
        <f t="shared" si="10"/>
        <v>14.614395825390769</v>
      </c>
      <c r="I186" s="70">
        <f t="shared" si="11"/>
        <v>12.9</v>
      </c>
      <c r="J186" s="70">
        <f>$J$20-$I186</f>
        <v>3.5999999999999996</v>
      </c>
      <c r="K186" s="69">
        <f>B186-J186</f>
        <v>0</v>
      </c>
      <c r="L186" s="70">
        <f>IF($L$20-$I186&gt;0,$L$20-$I186,0)</f>
        <v>2.0999999999999996</v>
      </c>
      <c r="M186" s="70"/>
      <c r="O186"/>
      <c r="P186"/>
      <c r="Q186"/>
      <c r="R186"/>
      <c r="S186"/>
      <c r="T186"/>
      <c r="U186"/>
    </row>
    <row r="187" spans="1:21" x14ac:dyDescent="0.2">
      <c r="A187" s="91">
        <v>38515</v>
      </c>
      <c r="B187" s="92">
        <v>3.9</v>
      </c>
      <c r="C187" s="95"/>
      <c r="D187" s="96"/>
      <c r="E187" s="42">
        <f>16.5-B187</f>
        <v>12.6</v>
      </c>
      <c r="F187" s="70">
        <f t="shared" si="8"/>
        <v>12.697724913841183</v>
      </c>
      <c r="G187" s="70">
        <f t="shared" si="9"/>
        <v>11.685115792083153</v>
      </c>
      <c r="H187" s="70">
        <f t="shared" si="10"/>
        <v>14.758303140703445</v>
      </c>
      <c r="I187" s="70">
        <f t="shared" si="11"/>
        <v>12.6</v>
      </c>
      <c r="J187" s="70">
        <f>$J$20-$I187</f>
        <v>3.9000000000000004</v>
      </c>
      <c r="K187" s="69">
        <f>B187-J187</f>
        <v>0</v>
      </c>
      <c r="L187" s="70">
        <f>IF($L$20-$I187&gt;0,$L$20-$I187,0)</f>
        <v>2.4000000000000004</v>
      </c>
      <c r="M187" s="70"/>
      <c r="O187"/>
      <c r="P187"/>
      <c r="Q187"/>
      <c r="R187"/>
      <c r="S187"/>
      <c r="T187"/>
      <c r="U187"/>
    </row>
    <row r="188" spans="1:21" x14ac:dyDescent="0.2">
      <c r="A188" s="91">
        <v>38516</v>
      </c>
      <c r="B188" s="92">
        <v>3.4</v>
      </c>
      <c r="C188" s="95"/>
      <c r="D188" s="96"/>
      <c r="E188" s="42">
        <f>16.5-B188</f>
        <v>13.1</v>
      </c>
      <c r="F188" s="70">
        <f t="shared" si="8"/>
        <v>13.536951577732216</v>
      </c>
      <c r="G188" s="70">
        <f t="shared" si="9"/>
        <v>12.697724913841183</v>
      </c>
      <c r="H188" s="70">
        <f t="shared" si="10"/>
        <v>11.685115792083156</v>
      </c>
      <c r="I188" s="70">
        <f t="shared" si="11"/>
        <v>13.1</v>
      </c>
      <c r="J188" s="70">
        <f>$J$20-$I188</f>
        <v>3.4000000000000004</v>
      </c>
      <c r="K188" s="69">
        <f>B188-J188</f>
        <v>0</v>
      </c>
      <c r="L188" s="70">
        <f>IF($L$20-$I188&gt;0,$L$20-$I188,0)</f>
        <v>1.9000000000000004</v>
      </c>
      <c r="M188" s="70"/>
      <c r="O188"/>
      <c r="P188"/>
      <c r="Q188"/>
      <c r="R188"/>
      <c r="S188"/>
      <c r="T188"/>
      <c r="U188"/>
    </row>
    <row r="189" spans="1:21" x14ac:dyDescent="0.2">
      <c r="A189" s="91">
        <v>38517</v>
      </c>
      <c r="B189" s="92">
        <v>1.8</v>
      </c>
      <c r="C189" s="95"/>
      <c r="D189" s="96"/>
      <c r="E189" s="42">
        <f>16.5-B189</f>
        <v>14.7</v>
      </c>
      <c r="F189" s="70">
        <f t="shared" si="8"/>
        <v>15.615236725493693</v>
      </c>
      <c r="G189" s="70">
        <f t="shared" si="9"/>
        <v>13.536951577732216</v>
      </c>
      <c r="H189" s="70">
        <f t="shared" si="10"/>
        <v>12.697724913841189</v>
      </c>
      <c r="I189" s="70">
        <f t="shared" si="11"/>
        <v>14.7</v>
      </c>
      <c r="J189" s="70">
        <f>$J$20-$I189</f>
        <v>1.8000000000000007</v>
      </c>
      <c r="K189" s="69">
        <f>B189-J189</f>
        <v>0</v>
      </c>
      <c r="L189" s="70">
        <f>IF($L$20-$I189&gt;0,$L$20-$I189,0)</f>
        <v>0.30000000000000071</v>
      </c>
      <c r="M189" s="70"/>
      <c r="O189"/>
      <c r="P189"/>
      <c r="Q189"/>
      <c r="R189"/>
      <c r="S189"/>
      <c r="T189"/>
      <c r="U189"/>
    </row>
    <row r="190" spans="1:21" x14ac:dyDescent="0.2">
      <c r="A190" s="91">
        <v>38518</v>
      </c>
      <c r="B190" s="92">
        <v>0.39999999999999858</v>
      </c>
      <c r="C190" s="95"/>
      <c r="D190" s="96"/>
      <c r="E190" s="42">
        <f>16.5-B190</f>
        <v>16.100000000000001</v>
      </c>
      <c r="F190" s="70">
        <f t="shared" si="8"/>
        <v>16.769556374297789</v>
      </c>
      <c r="G190" s="70">
        <f t="shared" si="9"/>
        <v>15.615236725493691</v>
      </c>
      <c r="H190" s="70">
        <f t="shared" si="10"/>
        <v>13.536951577732221</v>
      </c>
      <c r="I190" s="70">
        <f t="shared" si="11"/>
        <v>16.100000000000001</v>
      </c>
      <c r="J190" s="70">
        <f>$J$20-$I190</f>
        <v>0.39999999999999858</v>
      </c>
      <c r="K190" s="69">
        <f>B190-J190</f>
        <v>0</v>
      </c>
      <c r="L190" s="70">
        <f>IF($L$20-$I190&gt;0,$L$20-$I190,0)</f>
        <v>0</v>
      </c>
      <c r="M190" s="70"/>
      <c r="O190"/>
      <c r="P190"/>
      <c r="Q190"/>
      <c r="R190"/>
      <c r="S190"/>
      <c r="T190"/>
      <c r="U190"/>
    </row>
    <row r="191" spans="1:21" x14ac:dyDescent="0.2">
      <c r="A191" s="91">
        <v>38519</v>
      </c>
      <c r="B191" s="92">
        <v>0</v>
      </c>
      <c r="C191" s="95"/>
      <c r="D191" s="96"/>
      <c r="E191" s="42">
        <f>16.5-B191</f>
        <v>16.5</v>
      </c>
      <c r="F191" s="70">
        <f t="shared" si="8"/>
        <v>16.512682358602156</v>
      </c>
      <c r="G191" s="70">
        <f t="shared" si="9"/>
        <v>16.769556374297792</v>
      </c>
      <c r="H191" s="70">
        <f t="shared" si="10"/>
        <v>15.615236725493693</v>
      </c>
      <c r="I191" s="70">
        <f t="shared" si="11"/>
        <v>16.5</v>
      </c>
      <c r="J191" s="70">
        <f>$J$20-$I191</f>
        <v>0</v>
      </c>
      <c r="K191" s="69">
        <f>B191-J191</f>
        <v>0</v>
      </c>
      <c r="L191" s="70">
        <f>IF($L$20-$I191&gt;0,$L$20-$I191,0)</f>
        <v>0</v>
      </c>
      <c r="M191" s="70"/>
      <c r="O191"/>
      <c r="P191"/>
      <c r="Q191"/>
      <c r="R191"/>
      <c r="S191"/>
      <c r="T191"/>
      <c r="U191"/>
    </row>
    <row r="192" spans="1:21" x14ac:dyDescent="0.2">
      <c r="A192" s="91">
        <v>38520</v>
      </c>
      <c r="B192" s="92">
        <v>0</v>
      </c>
      <c r="C192" s="95"/>
      <c r="D192" s="96"/>
      <c r="E192" s="42">
        <f>16.5-B192</f>
        <v>16.5</v>
      </c>
      <c r="F192" s="70">
        <f t="shared" si="8"/>
        <v>16.448732758315959</v>
      </c>
      <c r="G192" s="70">
        <f t="shared" si="9"/>
        <v>16.512682358602149</v>
      </c>
      <c r="H192" s="70">
        <f t="shared" si="10"/>
        <v>16.769556374297796</v>
      </c>
      <c r="I192" s="70">
        <f t="shared" si="11"/>
        <v>16.5</v>
      </c>
      <c r="J192" s="70">
        <f>$J$20-$I192</f>
        <v>0</v>
      </c>
      <c r="K192" s="69">
        <f>B192-J192</f>
        <v>0</v>
      </c>
      <c r="L192" s="70">
        <f>IF($L$20-$I192&gt;0,$L$20-$I192,0)</f>
        <v>0</v>
      </c>
      <c r="M192" s="70"/>
      <c r="O192"/>
      <c r="P192"/>
      <c r="Q192"/>
      <c r="R192"/>
      <c r="S192"/>
      <c r="T192"/>
      <c r="U192"/>
    </row>
    <row r="193" spans="1:21" x14ac:dyDescent="0.2">
      <c r="A193" s="91">
        <v>38521</v>
      </c>
      <c r="B193" s="92">
        <v>0</v>
      </c>
      <c r="C193" s="95"/>
      <c r="D193" s="96"/>
      <c r="E193" s="42">
        <f>16.5-B193</f>
        <v>16.5</v>
      </c>
      <c r="F193" s="70">
        <f t="shared" si="8"/>
        <v>16.523519894408327</v>
      </c>
      <c r="G193" s="70">
        <f t="shared" si="9"/>
        <v>16.448732758315963</v>
      </c>
      <c r="H193" s="70">
        <f t="shared" si="10"/>
        <v>16.512682358602149</v>
      </c>
      <c r="I193" s="70">
        <f t="shared" si="11"/>
        <v>16.5</v>
      </c>
      <c r="J193" s="70">
        <f>$J$20-$I193</f>
        <v>0</v>
      </c>
      <c r="K193" s="69">
        <f>B193-J193</f>
        <v>0</v>
      </c>
      <c r="L193" s="70">
        <f>IF($L$20-$I193&gt;0,$L$20-$I193,0)</f>
        <v>0</v>
      </c>
      <c r="M193" s="70"/>
      <c r="O193"/>
      <c r="P193"/>
      <c r="Q193"/>
      <c r="R193"/>
      <c r="S193"/>
      <c r="T193"/>
      <c r="U193"/>
    </row>
    <row r="194" spans="1:21" x14ac:dyDescent="0.2">
      <c r="A194" s="91">
        <v>38522</v>
      </c>
      <c r="B194" s="92">
        <v>0</v>
      </c>
      <c r="C194" s="95"/>
      <c r="D194" s="96"/>
      <c r="E194" s="42">
        <f>16.5-B194</f>
        <v>16.5</v>
      </c>
      <c r="F194" s="70">
        <f t="shared" si="8"/>
        <v>16.496784593076509</v>
      </c>
      <c r="G194" s="70">
        <f t="shared" si="9"/>
        <v>16.523519894408327</v>
      </c>
      <c r="H194" s="70">
        <f t="shared" si="10"/>
        <v>16.448732758315963</v>
      </c>
      <c r="I194" s="70">
        <f t="shared" si="11"/>
        <v>16.5</v>
      </c>
      <c r="J194" s="70">
        <f>$J$20-$I194</f>
        <v>0</v>
      </c>
      <c r="K194" s="69">
        <f>B194-J194</f>
        <v>0</v>
      </c>
      <c r="L194" s="70">
        <f>IF($L$20-$I194&gt;0,$L$20-$I194,0)</f>
        <v>0</v>
      </c>
      <c r="M194" s="70"/>
      <c r="O194"/>
      <c r="P194"/>
      <c r="Q194"/>
      <c r="R194"/>
      <c r="S194"/>
      <c r="T194"/>
      <c r="U194"/>
    </row>
    <row r="195" spans="1:21" x14ac:dyDescent="0.2">
      <c r="A195" s="91">
        <v>38523</v>
      </c>
      <c r="B195" s="92">
        <v>0</v>
      </c>
      <c r="C195" s="95"/>
      <c r="D195" s="96"/>
      <c r="E195" s="42">
        <f>16.5-B195</f>
        <v>16.5</v>
      </c>
      <c r="F195" s="70">
        <f t="shared" si="8"/>
        <v>16.497687721060355</v>
      </c>
      <c r="G195" s="70">
        <f t="shared" si="9"/>
        <v>16.496784593076512</v>
      </c>
      <c r="H195" s="70">
        <f t="shared" si="10"/>
        <v>16.523519894408327</v>
      </c>
      <c r="I195" s="70">
        <f t="shared" si="11"/>
        <v>16.5</v>
      </c>
      <c r="J195" s="70">
        <f>$J$20-$I195</f>
        <v>0</v>
      </c>
      <c r="K195" s="69">
        <f>B195-J195</f>
        <v>0</v>
      </c>
      <c r="L195" s="70">
        <f>IF($L$20-$I195&gt;0,$L$20-$I195,0)</f>
        <v>0</v>
      </c>
      <c r="M195" s="70"/>
      <c r="O195"/>
      <c r="P195"/>
      <c r="Q195"/>
      <c r="R195"/>
      <c r="S195"/>
      <c r="T195"/>
      <c r="U195"/>
    </row>
    <row r="196" spans="1:21" x14ac:dyDescent="0.2">
      <c r="A196" s="91">
        <v>38524</v>
      </c>
      <c r="B196" s="92">
        <v>0</v>
      </c>
      <c r="C196" s="95"/>
      <c r="D196" s="96"/>
      <c r="E196" s="42">
        <f>16.5-B196</f>
        <v>16.5</v>
      </c>
      <c r="F196" s="70">
        <f t="shared" si="8"/>
        <v>16.501692040623738</v>
      </c>
      <c r="G196" s="70">
        <f t="shared" si="9"/>
        <v>16.497687721060355</v>
      </c>
      <c r="H196" s="70">
        <f t="shared" si="10"/>
        <v>16.496784593076502</v>
      </c>
      <c r="I196" s="70">
        <f t="shared" si="11"/>
        <v>16.5</v>
      </c>
      <c r="J196" s="70">
        <f>$J$20-$I196</f>
        <v>0</v>
      </c>
      <c r="K196" s="69">
        <f>B196-J196</f>
        <v>0</v>
      </c>
      <c r="L196" s="70">
        <f>IF($L$20-$I196&gt;0,$L$20-$I196,0)</f>
        <v>0</v>
      </c>
      <c r="M196" s="70"/>
      <c r="O196"/>
      <c r="P196"/>
      <c r="Q196"/>
      <c r="R196"/>
      <c r="S196"/>
      <c r="T196"/>
      <c r="U196"/>
    </row>
    <row r="197" spans="1:21" x14ac:dyDescent="0.2">
      <c r="A197" s="91">
        <v>38525</v>
      </c>
      <c r="B197" s="92">
        <v>0</v>
      </c>
      <c r="C197" s="95"/>
      <c r="D197" s="96"/>
      <c r="E197" s="42">
        <f>16.5-B197</f>
        <v>16.5</v>
      </c>
      <c r="F197" s="70">
        <f t="shared" si="8"/>
        <v>16.499539359511406</v>
      </c>
      <c r="G197" s="70">
        <f t="shared" si="9"/>
        <v>16.501692040623738</v>
      </c>
      <c r="H197" s="70">
        <f t="shared" si="10"/>
        <v>16.497687721060348</v>
      </c>
      <c r="I197" s="70">
        <f t="shared" si="11"/>
        <v>16.5</v>
      </c>
      <c r="J197" s="70">
        <f>$J$20-$I197</f>
        <v>0</v>
      </c>
      <c r="K197" s="69">
        <f>B197-J197</f>
        <v>0</v>
      </c>
      <c r="L197" s="70">
        <f>IF($L$20-$I197&gt;0,$L$20-$I197,0)</f>
        <v>0</v>
      </c>
      <c r="M197" s="70"/>
      <c r="O197"/>
      <c r="P197"/>
      <c r="Q197"/>
      <c r="R197"/>
      <c r="S197"/>
      <c r="T197"/>
      <c r="U197"/>
    </row>
    <row r="198" spans="1:21" x14ac:dyDescent="0.2">
      <c r="A198" s="91">
        <v>38526</v>
      </c>
      <c r="B198" s="92">
        <v>0</v>
      </c>
      <c r="C198" s="95"/>
      <c r="D198" s="101"/>
      <c r="E198" s="42">
        <f>16.5-B198</f>
        <v>16.5</v>
      </c>
      <c r="F198" s="70">
        <f t="shared" si="8"/>
        <v>16.499948313473674</v>
      </c>
      <c r="G198" s="70">
        <f t="shared" si="9"/>
        <v>16.499539359511406</v>
      </c>
      <c r="H198" s="70">
        <f t="shared" si="10"/>
        <v>16.501692040623741</v>
      </c>
      <c r="I198" s="70">
        <f t="shared" si="11"/>
        <v>16.5</v>
      </c>
      <c r="J198" s="70">
        <f>$J$20-$I198</f>
        <v>0</v>
      </c>
      <c r="K198" s="69">
        <f>B198-J198</f>
        <v>0</v>
      </c>
      <c r="L198" s="70">
        <f>IF($L$20-$I198&gt;0,$L$20-$I198,0)</f>
        <v>0</v>
      </c>
      <c r="M198" s="70"/>
      <c r="O198"/>
      <c r="P198"/>
      <c r="Q198"/>
      <c r="R198"/>
      <c r="S198"/>
      <c r="T198"/>
      <c r="U198"/>
    </row>
    <row r="199" spans="1:21" x14ac:dyDescent="0.2">
      <c r="A199" s="91">
        <v>38527</v>
      </c>
      <c r="B199" s="92">
        <v>0</v>
      </c>
      <c r="C199" s="95"/>
      <c r="D199" s="96"/>
      <c r="E199" s="42">
        <f>16.5-B199</f>
        <v>16.5</v>
      </c>
      <c r="F199" s="70">
        <f t="shared" si="8"/>
        <v>16.500102616677928</v>
      </c>
      <c r="G199" s="70">
        <f t="shared" si="9"/>
        <v>16.499948313473674</v>
      </c>
      <c r="H199" s="70">
        <f t="shared" si="10"/>
        <v>16.499539359511406</v>
      </c>
      <c r="I199" s="70">
        <f t="shared" si="11"/>
        <v>16.5</v>
      </c>
      <c r="J199" s="70">
        <f>$J$20-$I199</f>
        <v>0</v>
      </c>
      <c r="K199" s="69">
        <f>B199-J199</f>
        <v>0</v>
      </c>
      <c r="L199" s="70">
        <f>IF($L$20-$I199&gt;0,$L$20-$I199,0)</f>
        <v>0</v>
      </c>
      <c r="M199" s="70"/>
      <c r="O199"/>
      <c r="P199"/>
      <c r="Q199"/>
      <c r="R199"/>
      <c r="S199"/>
      <c r="T199"/>
      <c r="U199"/>
    </row>
    <row r="200" spans="1:21" x14ac:dyDescent="0.2">
      <c r="A200" s="91">
        <v>38528</v>
      </c>
      <c r="B200" s="92">
        <v>0</v>
      </c>
      <c r="C200" s="95"/>
      <c r="D200" s="96"/>
      <c r="E200" s="42">
        <f>16.5-B200</f>
        <v>16.5</v>
      </c>
      <c r="F200" s="70">
        <f t="shared" si="8"/>
        <v>16.499957306082091</v>
      </c>
      <c r="G200" s="70">
        <f t="shared" si="9"/>
        <v>16.500102616677928</v>
      </c>
      <c r="H200" s="70">
        <f t="shared" si="10"/>
        <v>16.499948313473663</v>
      </c>
      <c r="I200" s="70">
        <f t="shared" si="11"/>
        <v>16.5</v>
      </c>
      <c r="J200" s="70">
        <f>$J$20-$I200</f>
        <v>0</v>
      </c>
      <c r="K200" s="69">
        <f>B200-J200</f>
        <v>0</v>
      </c>
      <c r="L200" s="70">
        <f>IF($L$20-$I200&gt;0,$L$20-$I200,0)</f>
        <v>0</v>
      </c>
      <c r="M200" s="70"/>
      <c r="O200"/>
      <c r="P200"/>
      <c r="Q200"/>
      <c r="R200"/>
      <c r="S200"/>
      <c r="T200"/>
      <c r="U200"/>
    </row>
    <row r="201" spans="1:21" x14ac:dyDescent="0.2">
      <c r="A201" s="91">
        <v>38529</v>
      </c>
      <c r="B201" s="92">
        <v>0</v>
      </c>
      <c r="C201" s="95"/>
      <c r="D201" s="96"/>
      <c r="E201" s="42">
        <f>16.5-B201</f>
        <v>16.5</v>
      </c>
      <c r="F201" s="70">
        <f t="shared" si="8"/>
        <v>16.500004244179301</v>
      </c>
      <c r="G201" s="70">
        <f t="shared" si="9"/>
        <v>16.499957306082088</v>
      </c>
      <c r="H201" s="70">
        <f t="shared" si="10"/>
        <v>16.500102616677921</v>
      </c>
      <c r="I201" s="70">
        <f t="shared" si="11"/>
        <v>16.5</v>
      </c>
      <c r="J201" s="70">
        <f>$J$20-$I201</f>
        <v>0</v>
      </c>
      <c r="K201" s="69">
        <f>B201-J201</f>
        <v>0</v>
      </c>
      <c r="L201" s="70">
        <f>IF($L$20-$I201&gt;0,$L$20-$I201,0)</f>
        <v>0</v>
      </c>
      <c r="M201" s="70"/>
      <c r="O201"/>
      <c r="P201"/>
      <c r="Q201"/>
      <c r="R201"/>
      <c r="S201"/>
      <c r="T201"/>
      <c r="U201"/>
    </row>
    <row r="202" spans="1:21" x14ac:dyDescent="0.2">
      <c r="A202" s="91">
        <v>38530</v>
      </c>
      <c r="B202" s="92">
        <v>0</v>
      </c>
      <c r="C202" s="95"/>
      <c r="D202" s="96"/>
      <c r="E202" s="42">
        <f>16.5-B202</f>
        <v>16.5</v>
      </c>
      <c r="F202" s="70">
        <f t="shared" si="8"/>
        <v>16.500004993563337</v>
      </c>
      <c r="G202" s="70">
        <f t="shared" si="9"/>
        <v>16.500004244179301</v>
      </c>
      <c r="H202" s="70">
        <f t="shared" si="10"/>
        <v>16.499957306082081</v>
      </c>
      <c r="I202" s="70">
        <f t="shared" si="11"/>
        <v>16.5</v>
      </c>
      <c r="J202" s="70">
        <f>$J$20-$I202</f>
        <v>0</v>
      </c>
      <c r="K202" s="69">
        <f>B202-J202</f>
        <v>0</v>
      </c>
      <c r="L202" s="70">
        <f>IF($L$20-$I202&gt;0,$L$20-$I202,0)</f>
        <v>0</v>
      </c>
      <c r="M202" s="70"/>
      <c r="O202"/>
      <c r="P202"/>
      <c r="Q202"/>
      <c r="R202"/>
      <c r="S202"/>
      <c r="T202"/>
      <c r="U202"/>
    </row>
    <row r="203" spans="1:21" x14ac:dyDescent="0.2">
      <c r="A203" s="91">
        <v>38531</v>
      </c>
      <c r="B203" s="92">
        <v>0</v>
      </c>
      <c r="C203" s="95"/>
      <c r="D203" s="96"/>
      <c r="E203" s="42">
        <f>16.5-B203</f>
        <v>16.5</v>
      </c>
      <c r="F203" s="70">
        <f t="shared" si="8"/>
        <v>16.499996795855118</v>
      </c>
      <c r="G203" s="70">
        <f t="shared" si="9"/>
        <v>16.500004993563333</v>
      </c>
      <c r="H203" s="70">
        <f t="shared" si="10"/>
        <v>16.500004244179305</v>
      </c>
      <c r="I203" s="70">
        <f t="shared" si="11"/>
        <v>16.5</v>
      </c>
      <c r="J203" s="70">
        <f>$J$20-$I203</f>
        <v>0</v>
      </c>
      <c r="K203" s="69">
        <f>B203-J203</f>
        <v>0</v>
      </c>
      <c r="L203" s="70">
        <f>IF($L$20-$I203&gt;0,$L$20-$I203,0)</f>
        <v>0</v>
      </c>
      <c r="M203" s="70"/>
      <c r="O203"/>
      <c r="P203"/>
      <c r="Q203"/>
      <c r="R203"/>
      <c r="S203"/>
      <c r="T203"/>
      <c r="U203"/>
    </row>
    <row r="204" spans="1:21" x14ac:dyDescent="0.2">
      <c r="A204" s="91">
        <v>38532</v>
      </c>
      <c r="B204" s="92">
        <v>0</v>
      </c>
      <c r="C204" s="95"/>
      <c r="D204" s="96"/>
      <c r="E204" s="42">
        <f>16.5-B204</f>
        <v>16.5</v>
      </c>
      <c r="F204" s="70">
        <f t="shared" si="8"/>
        <v>16.500000769811887</v>
      </c>
      <c r="G204" s="70">
        <f t="shared" si="9"/>
        <v>16.499996795855118</v>
      </c>
      <c r="H204" s="70">
        <f t="shared" si="10"/>
        <v>16.500004993563333</v>
      </c>
      <c r="I204" s="70">
        <f t="shared" si="11"/>
        <v>16.5</v>
      </c>
      <c r="J204" s="70">
        <f>$J$20-$I204</f>
        <v>0</v>
      </c>
      <c r="K204" s="69">
        <f>B204-J204</f>
        <v>0</v>
      </c>
      <c r="L204" s="70">
        <f>IF($L$20-$I204&gt;0,$L$20-$I204,0)</f>
        <v>0</v>
      </c>
      <c r="M204" s="70"/>
      <c r="O204"/>
      <c r="P204"/>
      <c r="Q204"/>
      <c r="R204"/>
      <c r="S204"/>
      <c r="T204"/>
      <c r="U204"/>
    </row>
    <row r="205" spans="1:21" x14ac:dyDescent="0.2">
      <c r="A205" s="97">
        <v>38533</v>
      </c>
      <c r="B205" s="98">
        <v>0</v>
      </c>
      <c r="C205" s="99">
        <v>35</v>
      </c>
      <c r="D205" s="100">
        <v>35</v>
      </c>
      <c r="E205" s="42">
        <f>16.5-B205</f>
        <v>16.5</v>
      </c>
      <c r="F205" s="70">
        <f t="shared" si="8"/>
        <v>16.500000149118204</v>
      </c>
      <c r="G205" s="70">
        <f t="shared" si="9"/>
        <v>16.500000769811891</v>
      </c>
      <c r="H205" s="70">
        <f t="shared" si="10"/>
        <v>16.499996795855115</v>
      </c>
      <c r="I205" s="70">
        <f t="shared" si="11"/>
        <v>16.5</v>
      </c>
      <c r="J205" s="70">
        <f>$J$20-$I205</f>
        <v>0</v>
      </c>
      <c r="K205" s="69">
        <f>B205-J205</f>
        <v>0</v>
      </c>
      <c r="L205" s="70">
        <f>IF($L$20-$I205&gt;0,$L$20-$I205,0)</f>
        <v>0</v>
      </c>
      <c r="M205" s="70"/>
      <c r="O205"/>
      <c r="P205"/>
      <c r="Q205"/>
      <c r="R205"/>
      <c r="S205"/>
      <c r="T205"/>
      <c r="U205"/>
    </row>
    <row r="206" spans="1:21" x14ac:dyDescent="0.2">
      <c r="A206" s="91">
        <v>38534</v>
      </c>
      <c r="B206" s="92">
        <v>0</v>
      </c>
      <c r="C206" s="95"/>
      <c r="D206" s="96"/>
      <c r="E206" s="42">
        <f>16.5-B206</f>
        <v>16.5</v>
      </c>
      <c r="F206" s="70">
        <f t="shared" si="8"/>
        <v>16.499999797138916</v>
      </c>
      <c r="G206" s="70">
        <f t="shared" si="9"/>
        <v>16.500000149118208</v>
      </c>
      <c r="H206" s="70">
        <f t="shared" si="10"/>
        <v>16.500000769811887</v>
      </c>
      <c r="I206" s="70">
        <f t="shared" si="11"/>
        <v>16.5</v>
      </c>
      <c r="J206" s="70">
        <f>$J$20-$I206</f>
        <v>0</v>
      </c>
      <c r="K206" s="69">
        <f>B206-J206</f>
        <v>0</v>
      </c>
      <c r="L206" s="70">
        <f>IF($L$20-$I206&gt;0,$L$20-$I206,0)</f>
        <v>0</v>
      </c>
      <c r="M206" s="70"/>
      <c r="O206"/>
      <c r="P206"/>
      <c r="Q206"/>
      <c r="R206"/>
      <c r="S206"/>
      <c r="T206"/>
      <c r="U206"/>
    </row>
    <row r="207" spans="1:21" x14ac:dyDescent="0.2">
      <c r="A207" s="91">
        <v>38535</v>
      </c>
      <c r="B207" s="92">
        <v>0</v>
      </c>
      <c r="C207" s="95"/>
      <c r="D207" s="96"/>
      <c r="E207" s="42">
        <f>16.5-B207</f>
        <v>16.5</v>
      </c>
      <c r="F207" s="70">
        <f t="shared" si="8"/>
        <v>16.500000076577507</v>
      </c>
      <c r="G207" s="70">
        <f t="shared" si="9"/>
        <v>16.499999797138919</v>
      </c>
      <c r="H207" s="70">
        <f t="shared" si="10"/>
        <v>16.500000149118204</v>
      </c>
      <c r="I207" s="70">
        <f t="shared" si="11"/>
        <v>16.5</v>
      </c>
      <c r="J207" s="70">
        <f>$J$20-$I207</f>
        <v>0</v>
      </c>
      <c r="K207" s="69">
        <f>B207-J207</f>
        <v>0</v>
      </c>
      <c r="L207" s="70">
        <f>IF($L$20-$I207&gt;0,$L$20-$I207,0)</f>
        <v>0</v>
      </c>
      <c r="M207" s="70"/>
      <c r="O207"/>
      <c r="P207"/>
      <c r="Q207"/>
      <c r="R207"/>
      <c r="S207"/>
      <c r="T207"/>
      <c r="U207"/>
    </row>
    <row r="208" spans="1:21" x14ac:dyDescent="0.2">
      <c r="A208" s="91">
        <v>38536</v>
      </c>
      <c r="B208" s="92">
        <v>0</v>
      </c>
      <c r="C208" s="95"/>
      <c r="D208" s="96"/>
      <c r="E208" s="42">
        <f>16.5-B208</f>
        <v>16.5</v>
      </c>
      <c r="F208" s="70">
        <f t="shared" si="8"/>
        <v>16.499999995521428</v>
      </c>
      <c r="G208" s="70">
        <f t="shared" si="9"/>
        <v>16.500000076577511</v>
      </c>
      <c r="H208" s="70">
        <f t="shared" si="10"/>
        <v>16.499999797138916</v>
      </c>
      <c r="I208" s="70">
        <f t="shared" si="11"/>
        <v>16.5</v>
      </c>
      <c r="J208" s="70">
        <f>$J$20-$I208</f>
        <v>0</v>
      </c>
      <c r="K208" s="69">
        <f>B208-J208</f>
        <v>0</v>
      </c>
      <c r="L208" s="70">
        <f>IF($L$20-$I208&gt;0,$L$20-$I208,0)</f>
        <v>0</v>
      </c>
      <c r="M208" s="70"/>
      <c r="O208"/>
      <c r="P208"/>
      <c r="Q208"/>
      <c r="R208"/>
      <c r="S208"/>
      <c r="T208"/>
      <c r="U208"/>
    </row>
    <row r="209" spans="1:21" x14ac:dyDescent="0.2">
      <c r="A209" s="91">
        <v>38537</v>
      </c>
      <c r="B209" s="92">
        <v>0</v>
      </c>
      <c r="C209" s="95"/>
      <c r="D209" s="96"/>
      <c r="E209" s="42">
        <f>16.5-B209</f>
        <v>16.5</v>
      </c>
      <c r="F209" s="70">
        <f t="shared" si="8"/>
        <v>16.499999989476368</v>
      </c>
      <c r="G209" s="70">
        <f t="shared" si="9"/>
        <v>16.499999995521428</v>
      </c>
      <c r="H209" s="70">
        <f t="shared" si="10"/>
        <v>16.500000076577511</v>
      </c>
      <c r="I209" s="70">
        <f t="shared" si="11"/>
        <v>16.5</v>
      </c>
      <c r="J209" s="70">
        <f>$J$20-$I209</f>
        <v>0</v>
      </c>
      <c r="K209" s="69">
        <f>B209-J209</f>
        <v>0</v>
      </c>
      <c r="L209" s="70">
        <f>IF($L$20-$I209&gt;0,$L$20-$I209,0)</f>
        <v>0</v>
      </c>
      <c r="M209" s="70"/>
      <c r="O209"/>
      <c r="P209"/>
      <c r="Q209"/>
      <c r="R209"/>
      <c r="S209"/>
      <c r="T209"/>
      <c r="U209"/>
    </row>
    <row r="210" spans="1:21" x14ac:dyDescent="0.2">
      <c r="A210" s="91">
        <v>38538</v>
      </c>
      <c r="B210" s="92">
        <v>0.10000000000000142</v>
      </c>
      <c r="C210" s="95"/>
      <c r="D210" s="96"/>
      <c r="E210" s="42">
        <f>16.5-B210</f>
        <v>16.399999999999999</v>
      </c>
      <c r="F210" s="70">
        <f t="shared" si="8"/>
        <v>16.333333339341575</v>
      </c>
      <c r="G210" s="70">
        <f t="shared" si="9"/>
        <v>16.499999989476372</v>
      </c>
      <c r="H210" s="70">
        <f t="shared" si="10"/>
        <v>16.499999995521424</v>
      </c>
      <c r="I210" s="70">
        <f t="shared" si="11"/>
        <v>16.399999999999999</v>
      </c>
      <c r="J210" s="70">
        <f>$J$20-$I210</f>
        <v>0.10000000000000142</v>
      </c>
      <c r="K210" s="69">
        <f>B210-J210</f>
        <v>0</v>
      </c>
      <c r="L210" s="70">
        <f>IF($L$20-$I210&gt;0,$L$20-$I210,0)</f>
        <v>0</v>
      </c>
      <c r="M210" s="70"/>
      <c r="O210"/>
      <c r="P210"/>
      <c r="Q210"/>
      <c r="R210"/>
      <c r="S210"/>
      <c r="T210"/>
      <c r="U210"/>
    </row>
    <row r="211" spans="1:21" x14ac:dyDescent="0.2">
      <c r="A211" s="91">
        <v>38539</v>
      </c>
      <c r="B211" s="92">
        <v>1.3</v>
      </c>
      <c r="C211" s="95"/>
      <c r="D211" s="96"/>
      <c r="E211" s="42">
        <f>16.5-B211</f>
        <v>15.2</v>
      </c>
      <c r="F211" s="70">
        <f t="shared" si="8"/>
        <v>14.416666665416486</v>
      </c>
      <c r="G211" s="70">
        <f t="shared" si="9"/>
        <v>16.333333339341571</v>
      </c>
      <c r="H211" s="70">
        <f t="shared" si="10"/>
        <v>16.499999989476368</v>
      </c>
      <c r="I211" s="70">
        <f t="shared" si="11"/>
        <v>15.2</v>
      </c>
      <c r="J211" s="70">
        <f>$J$20-$I211</f>
        <v>1.3000000000000007</v>
      </c>
      <c r="K211" s="69">
        <f>B211-J211</f>
        <v>0</v>
      </c>
      <c r="L211" s="70">
        <f>IF($L$20-$I211&gt;0,$L$20-$I211,0)</f>
        <v>0</v>
      </c>
      <c r="M211" s="70"/>
      <c r="O211"/>
      <c r="P211"/>
      <c r="Q211"/>
      <c r="R211"/>
      <c r="S211"/>
      <c r="T211"/>
      <c r="U211"/>
    </row>
    <row r="212" spans="1:21" x14ac:dyDescent="0.2">
      <c r="A212" s="91">
        <v>38540</v>
      </c>
      <c r="B212" s="92">
        <v>2.5</v>
      </c>
      <c r="C212" s="95"/>
      <c r="D212" s="96"/>
      <c r="E212" s="42">
        <f>16.5-B212</f>
        <v>14</v>
      </c>
      <c r="F212" s="70">
        <f t="shared" si="8"/>
        <v>13.402777777401495</v>
      </c>
      <c r="G212" s="70">
        <f t="shared" si="9"/>
        <v>14.416666665416489</v>
      </c>
      <c r="H212" s="70">
        <f t="shared" si="10"/>
        <v>16.333333339341571</v>
      </c>
      <c r="I212" s="70">
        <f t="shared" si="11"/>
        <v>14</v>
      </c>
      <c r="J212" s="70">
        <f>$J$20-$I212</f>
        <v>2.5</v>
      </c>
      <c r="K212" s="69">
        <f>B212-J212</f>
        <v>0</v>
      </c>
      <c r="L212" s="70">
        <f>IF($L$20-$I212&gt;0,$L$20-$I212,0)</f>
        <v>1</v>
      </c>
      <c r="M212" s="70"/>
      <c r="O212"/>
      <c r="P212"/>
      <c r="Q212"/>
      <c r="R212"/>
      <c r="S212"/>
      <c r="T212"/>
      <c r="U212"/>
    </row>
    <row r="213" spans="1:21" x14ac:dyDescent="0.2">
      <c r="A213" s="91">
        <v>38541</v>
      </c>
      <c r="B213" s="92">
        <v>2.2999999999999998</v>
      </c>
      <c r="C213" s="95"/>
      <c r="D213" s="101"/>
      <c r="E213" s="42">
        <f>16.5-B213</f>
        <v>14.2</v>
      </c>
      <c r="F213" s="70">
        <f t="shared" si="8"/>
        <v>14.562500000396502</v>
      </c>
      <c r="G213" s="70">
        <f t="shared" si="9"/>
        <v>13.402777777401498</v>
      </c>
      <c r="H213" s="70">
        <f t="shared" si="10"/>
        <v>14.416666665416491</v>
      </c>
      <c r="I213" s="70">
        <f t="shared" si="11"/>
        <v>14.2</v>
      </c>
      <c r="J213" s="70">
        <f>$J$20-$I213</f>
        <v>2.3000000000000007</v>
      </c>
      <c r="K213" s="69">
        <f>B213-J213</f>
        <v>0</v>
      </c>
      <c r="L213" s="70">
        <f>IF($L$20-$I213&gt;0,$L$20-$I213,0)</f>
        <v>0.80000000000000071</v>
      </c>
      <c r="M213" s="70"/>
      <c r="O213"/>
      <c r="P213"/>
      <c r="Q213"/>
      <c r="R213"/>
      <c r="S213"/>
      <c r="T213"/>
      <c r="U213"/>
    </row>
    <row r="214" spans="1:21" x14ac:dyDescent="0.2">
      <c r="A214" s="91">
        <v>38542</v>
      </c>
      <c r="B214" s="92">
        <v>0.30000000000000071</v>
      </c>
      <c r="C214" s="95"/>
      <c r="D214" s="96"/>
      <c r="E214" s="42">
        <f>16.5-B214</f>
        <v>16.2</v>
      </c>
      <c r="F214" s="70">
        <f t="shared" si="8"/>
        <v>17.484953703568166</v>
      </c>
      <c r="G214" s="70">
        <f t="shared" si="9"/>
        <v>14.562500000396502</v>
      </c>
      <c r="H214" s="70">
        <f t="shared" si="10"/>
        <v>13.4027777774015</v>
      </c>
      <c r="I214" s="70">
        <f t="shared" si="11"/>
        <v>16.2</v>
      </c>
      <c r="J214" s="70">
        <f>$J$20-$I214</f>
        <v>0.30000000000000071</v>
      </c>
      <c r="K214" s="69">
        <f>B214-J214</f>
        <v>0</v>
      </c>
      <c r="L214" s="70">
        <f>IF($L$20-$I214&gt;0,$L$20-$I214,0)</f>
        <v>0</v>
      </c>
      <c r="M214" s="70"/>
      <c r="O214"/>
      <c r="P214"/>
      <c r="Q214"/>
      <c r="R214"/>
      <c r="S214"/>
      <c r="T214"/>
      <c r="U214"/>
    </row>
    <row r="215" spans="1:21" x14ac:dyDescent="0.2">
      <c r="A215" s="91">
        <v>38543</v>
      </c>
      <c r="B215" s="92">
        <v>0</v>
      </c>
      <c r="C215" s="95"/>
      <c r="D215" s="96"/>
      <c r="E215" s="42">
        <f>16.5-B215</f>
        <v>16.5</v>
      </c>
      <c r="F215" s="70">
        <f t="shared" si="8"/>
        <v>16.330439814816501</v>
      </c>
      <c r="G215" s="70">
        <f t="shared" si="9"/>
        <v>17.484953703568163</v>
      </c>
      <c r="H215" s="70">
        <f t="shared" si="10"/>
        <v>14.562500000396508</v>
      </c>
      <c r="I215" s="70">
        <f t="shared" si="11"/>
        <v>16.5</v>
      </c>
      <c r="J215" s="70">
        <f>$J$20-$I215</f>
        <v>0</v>
      </c>
      <c r="K215" s="69">
        <f>B215-J215</f>
        <v>0</v>
      </c>
      <c r="L215" s="70">
        <f>IF($L$20-$I215&gt;0,$L$20-$I215,0)</f>
        <v>0</v>
      </c>
      <c r="M215" s="70"/>
      <c r="O215"/>
      <c r="P215"/>
      <c r="Q215"/>
      <c r="R215"/>
      <c r="S215"/>
      <c r="T215"/>
      <c r="U215"/>
    </row>
    <row r="216" spans="1:21" x14ac:dyDescent="0.2">
      <c r="A216" s="91">
        <v>38544</v>
      </c>
      <c r="B216" s="92">
        <v>0</v>
      </c>
      <c r="C216" s="95"/>
      <c r="D216" s="96"/>
      <c r="E216" s="42">
        <f>16.5-B216</f>
        <v>16.5</v>
      </c>
      <c r="F216" s="70">
        <f t="shared" si="8"/>
        <v>16.420621141997056</v>
      </c>
      <c r="G216" s="70">
        <f t="shared" si="9"/>
        <v>16.330439814816501</v>
      </c>
      <c r="H216" s="70">
        <f t="shared" si="10"/>
        <v>17.484953703568163</v>
      </c>
      <c r="I216" s="70">
        <f t="shared" si="11"/>
        <v>16.5</v>
      </c>
      <c r="J216" s="70">
        <f>$J$20-$I216</f>
        <v>0</v>
      </c>
      <c r="K216" s="69">
        <f>B216-J216</f>
        <v>0</v>
      </c>
      <c r="L216" s="70">
        <f>IF($L$20-$I216&gt;0,$L$20-$I216,0)</f>
        <v>0</v>
      </c>
      <c r="M216" s="70"/>
      <c r="O216"/>
      <c r="P216"/>
      <c r="Q216"/>
      <c r="R216"/>
      <c r="S216"/>
      <c r="T216"/>
      <c r="U216"/>
    </row>
    <row r="217" spans="1:21" x14ac:dyDescent="0.2">
      <c r="A217" s="91">
        <v>38545</v>
      </c>
      <c r="B217" s="92">
        <v>0</v>
      </c>
      <c r="C217" s="95"/>
      <c r="D217" s="96"/>
      <c r="E217" s="42">
        <f>16.5-B217</f>
        <v>16.5</v>
      </c>
      <c r="F217" s="70">
        <f t="shared" si="8"/>
        <v>16.567949459865389</v>
      </c>
      <c r="G217" s="70">
        <f t="shared" si="9"/>
        <v>16.420621141997056</v>
      </c>
      <c r="H217" s="70">
        <f t="shared" si="10"/>
        <v>16.330439814816504</v>
      </c>
      <c r="I217" s="70">
        <f t="shared" si="11"/>
        <v>16.5</v>
      </c>
      <c r="J217" s="70">
        <f>$J$20-$I217</f>
        <v>0</v>
      </c>
      <c r="K217" s="69">
        <f>B217-J217</f>
        <v>0</v>
      </c>
      <c r="L217" s="70">
        <f>IF($L$20-$I217&gt;0,$L$20-$I217,0)</f>
        <v>0</v>
      </c>
      <c r="M217" s="70"/>
      <c r="O217"/>
      <c r="P217"/>
      <c r="Q217"/>
      <c r="R217"/>
      <c r="S217"/>
      <c r="T217"/>
      <c r="U217"/>
    </row>
    <row r="218" spans="1:21" x14ac:dyDescent="0.2">
      <c r="A218" s="91">
        <v>38546</v>
      </c>
      <c r="B218" s="92">
        <v>0</v>
      </c>
      <c r="C218" s="95"/>
      <c r="D218" s="96"/>
      <c r="E218" s="42">
        <f>16.5-B218</f>
        <v>16.5</v>
      </c>
      <c r="F218" s="70">
        <f t="shared" ref="F218:F281" si="12">(E218-$G$20*F217-$H$20*G217)/$F$20</f>
        <v>16.479255079734461</v>
      </c>
      <c r="G218" s="70">
        <f t="shared" ref="G218:G281" si="13">(E218-$F$20*F218-$H$20*G217)/$G$20</f>
        <v>16.567949459865396</v>
      </c>
      <c r="H218" s="70">
        <f t="shared" ref="H218:H281" si="14">(E218-$F$20*F218-$G$20*G218)/$H$20</f>
        <v>16.420621141997056</v>
      </c>
      <c r="I218" s="70">
        <f t="shared" ref="I218:I281" si="15">(F218*$F$20+G218*$G$20+H218*$H$20)</f>
        <v>16.5</v>
      </c>
      <c r="J218" s="70">
        <f>$J$20-$I218</f>
        <v>0</v>
      </c>
      <c r="K218" s="69">
        <f>B218-J218</f>
        <v>0</v>
      </c>
      <c r="L218" s="70">
        <f>IF($L$20-$I218&gt;0,$L$20-$I218,0)</f>
        <v>0</v>
      </c>
      <c r="M218" s="70"/>
      <c r="O218"/>
      <c r="P218"/>
      <c r="Q218"/>
      <c r="R218"/>
      <c r="S218"/>
      <c r="T218"/>
      <c r="U218"/>
    </row>
    <row r="219" spans="1:21" x14ac:dyDescent="0.2">
      <c r="A219" s="91">
        <v>38547</v>
      </c>
      <c r="B219" s="92">
        <v>0</v>
      </c>
      <c r="C219" s="95"/>
      <c r="D219" s="96"/>
      <c r="E219" s="42">
        <f>16.5-B219</f>
        <v>16.5</v>
      </c>
      <c r="F219" s="70">
        <f t="shared" si="12"/>
        <v>16.499047550155204</v>
      </c>
      <c r="G219" s="70">
        <f t="shared" si="13"/>
        <v>16.479255079734465</v>
      </c>
      <c r="H219" s="70">
        <f t="shared" si="14"/>
        <v>16.567949459865392</v>
      </c>
      <c r="I219" s="70">
        <f t="shared" si="15"/>
        <v>16.5</v>
      </c>
      <c r="J219" s="70">
        <f>$J$20-$I219</f>
        <v>0</v>
      </c>
      <c r="K219" s="69">
        <f>B219-J219</f>
        <v>0</v>
      </c>
      <c r="L219" s="70">
        <f>IF($L$20-$I219&gt;0,$L$20-$I219,0)</f>
        <v>0</v>
      </c>
      <c r="M219" s="70"/>
      <c r="O219"/>
      <c r="P219"/>
      <c r="Q219"/>
      <c r="R219"/>
      <c r="S219"/>
      <c r="T219"/>
      <c r="U219"/>
    </row>
    <row r="220" spans="1:21" x14ac:dyDescent="0.2">
      <c r="A220" s="91">
        <v>38548</v>
      </c>
      <c r="B220" s="92">
        <v>0</v>
      </c>
      <c r="C220" s="95"/>
      <c r="D220" s="96"/>
      <c r="E220" s="42">
        <f>16.5-B220</f>
        <v>16.5</v>
      </c>
      <c r="F220" s="70">
        <f t="shared" si="12"/>
        <v>16.503933711633319</v>
      </c>
      <c r="G220" s="70">
        <f t="shared" si="13"/>
        <v>16.499047550155208</v>
      </c>
      <c r="H220" s="70">
        <f t="shared" si="14"/>
        <v>16.479255079734461</v>
      </c>
      <c r="I220" s="70">
        <f t="shared" si="15"/>
        <v>16.5</v>
      </c>
      <c r="J220" s="70">
        <f>$J$20-$I220</f>
        <v>0</v>
      </c>
      <c r="K220" s="69">
        <f>B220-J220</f>
        <v>0</v>
      </c>
      <c r="L220" s="70">
        <f>IF($L$20-$I220&gt;0,$L$20-$I220,0)</f>
        <v>0</v>
      </c>
      <c r="M220" s="70"/>
      <c r="O220"/>
      <c r="P220"/>
      <c r="Q220"/>
      <c r="R220"/>
      <c r="S220"/>
      <c r="T220"/>
      <c r="U220"/>
    </row>
    <row r="221" spans="1:21" x14ac:dyDescent="0.2">
      <c r="A221" s="91">
        <v>38549</v>
      </c>
      <c r="B221" s="92">
        <v>0</v>
      </c>
      <c r="C221" s="95"/>
      <c r="D221" s="96"/>
      <c r="E221" s="42">
        <f>16.5-B221</f>
        <v>16.5</v>
      </c>
      <c r="F221" s="70">
        <f t="shared" si="12"/>
        <v>16.498191885824138</v>
      </c>
      <c r="G221" s="70">
        <f t="shared" si="13"/>
        <v>16.503933711633326</v>
      </c>
      <c r="H221" s="70">
        <f t="shared" si="14"/>
        <v>16.499047550155204</v>
      </c>
      <c r="I221" s="70">
        <f t="shared" si="15"/>
        <v>16.5</v>
      </c>
      <c r="J221" s="70">
        <f>$J$20-$I221</f>
        <v>0</v>
      </c>
      <c r="K221" s="69">
        <f>B221-J221</f>
        <v>0</v>
      </c>
      <c r="L221" s="70">
        <f>IF($L$20-$I221&gt;0,$L$20-$I221,0)</f>
        <v>0</v>
      </c>
      <c r="M221" s="70"/>
      <c r="O221"/>
      <c r="P221"/>
      <c r="Q221"/>
      <c r="R221"/>
      <c r="S221"/>
      <c r="T221"/>
      <c r="U221"/>
    </row>
    <row r="222" spans="1:21" x14ac:dyDescent="0.2">
      <c r="A222" s="91">
        <v>38550</v>
      </c>
      <c r="B222" s="92">
        <v>0</v>
      </c>
      <c r="C222" s="95"/>
      <c r="D222" s="96"/>
      <c r="E222" s="42">
        <f>16.5-B222</f>
        <v>16.5</v>
      </c>
      <c r="F222" s="70">
        <f t="shared" si="12"/>
        <v>16.500248438482377</v>
      </c>
      <c r="G222" s="70">
        <f t="shared" si="13"/>
        <v>16.498191885824141</v>
      </c>
      <c r="H222" s="70">
        <f t="shared" si="14"/>
        <v>16.503933711633312</v>
      </c>
      <c r="I222" s="70">
        <f t="shared" si="15"/>
        <v>16.5</v>
      </c>
      <c r="J222" s="70">
        <f>$J$20-$I222</f>
        <v>0</v>
      </c>
      <c r="K222" s="69">
        <f>B222-J222</f>
        <v>0</v>
      </c>
      <c r="L222" s="70">
        <f>IF($L$20-$I222&gt;0,$L$20-$I222,0)</f>
        <v>0</v>
      </c>
      <c r="M222" s="70"/>
      <c r="O222"/>
      <c r="P222"/>
      <c r="Q222"/>
      <c r="R222"/>
      <c r="S222"/>
      <c r="T222"/>
      <c r="U222"/>
    </row>
    <row r="223" spans="1:21" x14ac:dyDescent="0.2">
      <c r="A223" s="91">
        <v>38551</v>
      </c>
      <c r="B223" s="92">
        <v>0</v>
      </c>
      <c r="C223" s="95"/>
      <c r="D223" s="96"/>
      <c r="E223" s="42">
        <f>16.5-B223</f>
        <v>16.5</v>
      </c>
      <c r="F223" s="70">
        <f t="shared" si="12"/>
        <v>16.500177133121454</v>
      </c>
      <c r="G223" s="70">
        <f t="shared" si="13"/>
        <v>16.500248438482377</v>
      </c>
      <c r="H223" s="70">
        <f t="shared" si="14"/>
        <v>16.498191885824145</v>
      </c>
      <c r="I223" s="70">
        <f t="shared" si="15"/>
        <v>16.5</v>
      </c>
      <c r="J223" s="70">
        <f>$J$20-$I223</f>
        <v>0</v>
      </c>
      <c r="K223" s="69">
        <f>B223-J223</f>
        <v>0</v>
      </c>
      <c r="L223" s="70">
        <f>IF($L$20-$I223&gt;0,$L$20-$I223,0)</f>
        <v>0</v>
      </c>
      <c r="M223" s="70"/>
      <c r="O223"/>
      <c r="P223"/>
      <c r="Q223"/>
      <c r="R223"/>
      <c r="S223"/>
      <c r="T223"/>
      <c r="U223"/>
    </row>
    <row r="224" spans="1:21" x14ac:dyDescent="0.2">
      <c r="A224" s="91">
        <v>38552</v>
      </c>
      <c r="B224" s="92">
        <v>0</v>
      </c>
      <c r="C224" s="95"/>
      <c r="D224" s="96"/>
      <c r="E224" s="42">
        <f>16.5-B224</f>
        <v>16.5</v>
      </c>
      <c r="F224" s="70">
        <f t="shared" si="12"/>
        <v>16.499870027025544</v>
      </c>
      <c r="G224" s="70">
        <f t="shared" si="13"/>
        <v>16.500177133121454</v>
      </c>
      <c r="H224" s="70">
        <f t="shared" si="14"/>
        <v>16.500248438482377</v>
      </c>
      <c r="I224" s="70">
        <f t="shared" si="15"/>
        <v>16.5</v>
      </c>
      <c r="J224" s="70">
        <f>$J$20-$I224</f>
        <v>0</v>
      </c>
      <c r="K224" s="69">
        <f>B224-J224</f>
        <v>0</v>
      </c>
      <c r="L224" s="70">
        <f>IF($L$20-$I224&gt;0,$L$20-$I224,0)</f>
        <v>0</v>
      </c>
      <c r="M224" s="70"/>
      <c r="O224"/>
      <c r="P224"/>
      <c r="Q224"/>
      <c r="R224"/>
      <c r="S224"/>
      <c r="T224"/>
      <c r="U224"/>
    </row>
    <row r="225" spans="1:21" x14ac:dyDescent="0.2">
      <c r="A225" s="91">
        <v>38553</v>
      </c>
      <c r="B225" s="92">
        <v>0</v>
      </c>
      <c r="C225" s="95"/>
      <c r="D225" s="96"/>
      <c r="E225" s="42">
        <f>16.5-B225</f>
        <v>16.5</v>
      </c>
      <c r="F225" s="70">
        <f t="shared" si="12"/>
        <v>16.500035464300318</v>
      </c>
      <c r="G225" s="70">
        <f t="shared" si="13"/>
        <v>16.499870027025548</v>
      </c>
      <c r="H225" s="70">
        <f t="shared" si="14"/>
        <v>16.500177133121454</v>
      </c>
      <c r="I225" s="70">
        <f t="shared" si="15"/>
        <v>16.5</v>
      </c>
      <c r="J225" s="70">
        <f>$J$20-$I225</f>
        <v>0</v>
      </c>
      <c r="K225" s="69">
        <f>B225-J225</f>
        <v>0</v>
      </c>
      <c r="L225" s="70">
        <f>IF($L$20-$I225&gt;0,$L$20-$I225,0)</f>
        <v>0</v>
      </c>
      <c r="M225" s="70"/>
      <c r="O225"/>
      <c r="P225"/>
      <c r="Q225"/>
      <c r="R225"/>
      <c r="S225"/>
      <c r="T225"/>
      <c r="U225"/>
    </row>
    <row r="226" spans="1:21" x14ac:dyDescent="0.2">
      <c r="A226" s="91">
        <v>38554</v>
      </c>
      <c r="B226" s="92">
        <v>0</v>
      </c>
      <c r="C226" s="95"/>
      <c r="D226" s="96"/>
      <c r="E226" s="42">
        <f>16.5-B226</f>
        <v>16.5</v>
      </c>
      <c r="F226" s="70">
        <f t="shared" si="12"/>
        <v>16.500003930012248</v>
      </c>
      <c r="G226" s="70">
        <f t="shared" si="13"/>
        <v>16.500035464300321</v>
      </c>
      <c r="H226" s="70">
        <f t="shared" si="14"/>
        <v>16.499870027025548</v>
      </c>
      <c r="I226" s="70">
        <f t="shared" si="15"/>
        <v>16.5</v>
      </c>
      <c r="J226" s="70">
        <f>$J$20-$I226</f>
        <v>0</v>
      </c>
      <c r="K226" s="69">
        <f>B226-J226</f>
        <v>0</v>
      </c>
      <c r="L226" s="70">
        <f>IF($L$20-$I226&gt;0,$L$20-$I226,0)</f>
        <v>0</v>
      </c>
      <c r="M226" s="70"/>
      <c r="O226"/>
      <c r="P226"/>
      <c r="Q226"/>
      <c r="R226"/>
      <c r="S226"/>
      <c r="T226"/>
      <c r="U226"/>
    </row>
    <row r="227" spans="1:21" x14ac:dyDescent="0.2">
      <c r="A227" s="91">
        <v>38555</v>
      </c>
      <c r="B227" s="92">
        <v>0.80000000000000071</v>
      </c>
      <c r="C227" s="95"/>
      <c r="D227" s="96"/>
      <c r="E227" s="42">
        <f>16.5-B227</f>
        <v>15.7</v>
      </c>
      <c r="F227" s="70">
        <f t="shared" si="12"/>
        <v>15.166658790943822</v>
      </c>
      <c r="G227" s="70">
        <f t="shared" si="13"/>
        <v>16.500003930012248</v>
      </c>
      <c r="H227" s="70">
        <f t="shared" si="14"/>
        <v>16.500035464300318</v>
      </c>
      <c r="I227" s="70">
        <f t="shared" si="15"/>
        <v>15.7</v>
      </c>
      <c r="J227" s="70">
        <f>$J$20-$I227</f>
        <v>0.80000000000000071</v>
      </c>
      <c r="K227" s="69">
        <f>B227-J227</f>
        <v>0</v>
      </c>
      <c r="L227" s="70">
        <f>IF($L$20-$I227&gt;0,$L$20-$I227,0)</f>
        <v>0</v>
      </c>
      <c r="M227" s="70"/>
      <c r="O227"/>
      <c r="P227"/>
      <c r="Q227"/>
      <c r="R227"/>
      <c r="S227"/>
      <c r="T227"/>
      <c r="U227"/>
    </row>
    <row r="228" spans="1:21" x14ac:dyDescent="0.2">
      <c r="A228" s="91">
        <v>38556</v>
      </c>
      <c r="B228" s="92">
        <v>0.80000000000000071</v>
      </c>
      <c r="C228" s="95"/>
      <c r="D228" s="96"/>
      <c r="E228" s="42">
        <f>16.5-B228</f>
        <v>15.7</v>
      </c>
      <c r="F228" s="70">
        <f t="shared" si="12"/>
        <v>15.833336616192714</v>
      </c>
      <c r="G228" s="70">
        <f t="shared" si="13"/>
        <v>15.166658790943822</v>
      </c>
      <c r="H228" s="70">
        <f t="shared" si="14"/>
        <v>16.500003930012248</v>
      </c>
      <c r="I228" s="70">
        <f t="shared" si="15"/>
        <v>15.7</v>
      </c>
      <c r="J228" s="70">
        <f>$J$20-$I228</f>
        <v>0.80000000000000071</v>
      </c>
      <c r="K228" s="69">
        <f>B228-J228</f>
        <v>0</v>
      </c>
      <c r="L228" s="70">
        <f>IF($L$20-$I228&gt;0,$L$20-$I228,0)</f>
        <v>0</v>
      </c>
      <c r="M228" s="70"/>
      <c r="O228"/>
      <c r="P228"/>
      <c r="Q228"/>
      <c r="R228"/>
      <c r="S228"/>
      <c r="T228"/>
      <c r="U228"/>
    </row>
    <row r="229" spans="1:21" x14ac:dyDescent="0.2">
      <c r="A229" s="91">
        <v>38557</v>
      </c>
      <c r="B229" s="92">
        <v>0</v>
      </c>
      <c r="C229" s="95"/>
      <c r="D229" s="96"/>
      <c r="E229" s="42">
        <f>16.5-B229</f>
        <v>16.5</v>
      </c>
      <c r="F229" s="70">
        <f t="shared" si="12"/>
        <v>17.055555226746343</v>
      </c>
      <c r="G229" s="70">
        <f t="shared" si="13"/>
        <v>15.833336616192705</v>
      </c>
      <c r="H229" s="70">
        <f t="shared" si="14"/>
        <v>15.166658790943828</v>
      </c>
      <c r="I229" s="70">
        <f t="shared" si="15"/>
        <v>16.5</v>
      </c>
      <c r="J229" s="70">
        <f>$J$20-$I229</f>
        <v>0</v>
      </c>
      <c r="K229" s="69">
        <f>B229-J229</f>
        <v>0</v>
      </c>
      <c r="L229" s="70">
        <f>IF($L$20-$I229&gt;0,$L$20-$I229,0)</f>
        <v>0</v>
      </c>
      <c r="M229" s="70"/>
      <c r="O229"/>
      <c r="P229"/>
      <c r="Q229"/>
      <c r="R229"/>
      <c r="S229"/>
      <c r="T229"/>
      <c r="U229"/>
    </row>
    <row r="230" spans="1:21" x14ac:dyDescent="0.2">
      <c r="A230" s="91">
        <v>38558</v>
      </c>
      <c r="B230" s="92">
        <v>0</v>
      </c>
      <c r="C230" s="95"/>
      <c r="D230" s="96"/>
      <c r="E230" s="42">
        <f>16.5-B230</f>
        <v>16.5</v>
      </c>
      <c r="F230" s="70">
        <f t="shared" si="12"/>
        <v>16.333332950594713</v>
      </c>
      <c r="G230" s="70">
        <f t="shared" si="13"/>
        <v>17.055555226746343</v>
      </c>
      <c r="H230" s="70">
        <f t="shared" si="14"/>
        <v>15.833336616192701</v>
      </c>
      <c r="I230" s="70">
        <f t="shared" si="15"/>
        <v>16.5</v>
      </c>
      <c r="J230" s="70">
        <f>$J$20-$I230</f>
        <v>0</v>
      </c>
      <c r="K230" s="69">
        <f>B230-J230</f>
        <v>0</v>
      </c>
      <c r="L230" s="70">
        <f>IF($L$20-$I230&gt;0,$L$20-$I230,0)</f>
        <v>0</v>
      </c>
      <c r="M230" s="70"/>
      <c r="O230"/>
      <c r="P230"/>
      <c r="Q230"/>
      <c r="R230"/>
      <c r="S230"/>
      <c r="T230"/>
      <c r="U230"/>
    </row>
    <row r="231" spans="1:21" x14ac:dyDescent="0.2">
      <c r="A231" s="91">
        <v>38559</v>
      </c>
      <c r="B231" s="92">
        <v>0</v>
      </c>
      <c r="C231" s="95"/>
      <c r="D231" s="96"/>
      <c r="E231" s="42">
        <f>16.5-B231</f>
        <v>16.5</v>
      </c>
      <c r="F231" s="70">
        <f t="shared" si="12"/>
        <v>16.490740986911586</v>
      </c>
      <c r="G231" s="70">
        <f t="shared" si="13"/>
        <v>16.333332950594713</v>
      </c>
      <c r="H231" s="70">
        <f t="shared" si="14"/>
        <v>17.055555226746346</v>
      </c>
      <c r="I231" s="70">
        <f t="shared" si="15"/>
        <v>16.5</v>
      </c>
      <c r="J231" s="70">
        <f>$J$20-$I231</f>
        <v>0</v>
      </c>
      <c r="K231" s="69">
        <f>B231-J231</f>
        <v>0</v>
      </c>
      <c r="L231" s="70">
        <f>IF($L$20-$I231&gt;0,$L$20-$I231,0)</f>
        <v>0</v>
      </c>
      <c r="M231" s="70"/>
      <c r="O231"/>
      <c r="P231"/>
      <c r="Q231"/>
      <c r="R231"/>
      <c r="S231"/>
      <c r="T231"/>
      <c r="U231"/>
    </row>
    <row r="232" spans="1:21" x14ac:dyDescent="0.2">
      <c r="A232" s="91">
        <v>38560</v>
      </c>
      <c r="B232" s="92">
        <v>0</v>
      </c>
      <c r="C232" s="95"/>
      <c r="D232" s="96"/>
      <c r="E232" s="42">
        <f>16.5-B232</f>
        <v>16.5</v>
      </c>
      <c r="F232" s="70">
        <f t="shared" si="12"/>
        <v>16.532407348111754</v>
      </c>
      <c r="G232" s="70">
        <f t="shared" si="13"/>
        <v>16.490740986911586</v>
      </c>
      <c r="H232" s="70">
        <f t="shared" si="14"/>
        <v>16.333332950594713</v>
      </c>
      <c r="I232" s="70">
        <f t="shared" si="15"/>
        <v>16.5</v>
      </c>
      <c r="J232" s="70">
        <f>$J$20-$I232</f>
        <v>0</v>
      </c>
      <c r="K232" s="69">
        <f>B232-J232</f>
        <v>0</v>
      </c>
      <c r="L232" s="70">
        <f>IF($L$20-$I232&gt;0,$L$20-$I232,0)</f>
        <v>0</v>
      </c>
      <c r="M232" s="70"/>
      <c r="O232"/>
      <c r="P232"/>
      <c r="Q232"/>
      <c r="R232"/>
      <c r="S232"/>
      <c r="T232"/>
      <c r="U232"/>
    </row>
    <row r="233" spans="1:21" x14ac:dyDescent="0.2">
      <c r="A233" s="91">
        <v>38561</v>
      </c>
      <c r="B233" s="92">
        <v>0</v>
      </c>
      <c r="C233" s="95"/>
      <c r="D233" s="96"/>
      <c r="E233" s="42">
        <f>16.5-B233</f>
        <v>16.5</v>
      </c>
      <c r="F233" s="70">
        <f t="shared" si="12"/>
        <v>16.485339494792193</v>
      </c>
      <c r="G233" s="70">
        <f t="shared" si="13"/>
        <v>16.532407348111754</v>
      </c>
      <c r="H233" s="70">
        <f t="shared" si="14"/>
        <v>16.490740986911579</v>
      </c>
      <c r="I233" s="70">
        <f t="shared" si="15"/>
        <v>16.5</v>
      </c>
      <c r="J233" s="70">
        <f>$J$20-$I233</f>
        <v>0</v>
      </c>
      <c r="K233" s="69">
        <f>B233-J233</f>
        <v>0</v>
      </c>
      <c r="L233" s="70">
        <f>IF($L$20-$I233&gt;0,$L$20-$I233,0)</f>
        <v>0</v>
      </c>
      <c r="M233" s="70"/>
      <c r="O233"/>
      <c r="P233"/>
      <c r="Q233"/>
      <c r="R233"/>
      <c r="S233"/>
      <c r="T233"/>
      <c r="U233"/>
    </row>
    <row r="234" spans="1:21" x14ac:dyDescent="0.2">
      <c r="A234" s="91">
        <v>38562</v>
      </c>
      <c r="B234" s="92">
        <v>0</v>
      </c>
      <c r="C234" s="95"/>
      <c r="D234" s="96"/>
      <c r="E234" s="42">
        <f>16.5-B234</f>
        <v>16.5</v>
      </c>
      <c r="F234" s="70">
        <f t="shared" si="12"/>
        <v>16.50192902791861</v>
      </c>
      <c r="G234" s="70">
        <f t="shared" si="13"/>
        <v>16.485339494792193</v>
      </c>
      <c r="H234" s="70">
        <f t="shared" si="14"/>
        <v>16.532407348111757</v>
      </c>
      <c r="I234" s="70">
        <f t="shared" si="15"/>
        <v>16.5</v>
      </c>
      <c r="J234" s="70">
        <f>$J$20-$I234</f>
        <v>0</v>
      </c>
      <c r="K234" s="69">
        <f>B234-J234</f>
        <v>0</v>
      </c>
      <c r="L234" s="70">
        <f>IF($L$20-$I234&gt;0,$L$20-$I234,0)</f>
        <v>0</v>
      </c>
      <c r="M234" s="70"/>
      <c r="O234"/>
      <c r="P234"/>
      <c r="Q234"/>
      <c r="R234"/>
      <c r="S234"/>
      <c r="T234"/>
      <c r="U234"/>
    </row>
    <row r="235" spans="1:21" x14ac:dyDescent="0.2">
      <c r="A235" s="91">
        <v>38563</v>
      </c>
      <c r="B235" s="92">
        <v>0</v>
      </c>
      <c r="C235" s="95"/>
      <c r="D235" s="96"/>
      <c r="E235" s="42">
        <f>16.5-B235</f>
        <v>16.5</v>
      </c>
      <c r="F235" s="70">
        <f t="shared" si="12"/>
        <v>16.501478903575329</v>
      </c>
      <c r="G235" s="70">
        <f t="shared" si="13"/>
        <v>16.501929027918614</v>
      </c>
      <c r="H235" s="70">
        <f t="shared" si="14"/>
        <v>16.485339494792193</v>
      </c>
      <c r="I235" s="70">
        <f t="shared" si="15"/>
        <v>16.5</v>
      </c>
      <c r="J235" s="70">
        <f>$J$20-$I235</f>
        <v>0</v>
      </c>
      <c r="K235" s="69">
        <f>B235-J235</f>
        <v>0</v>
      </c>
      <c r="L235" s="70">
        <f>IF($L$20-$I235&gt;0,$L$20-$I235,0)</f>
        <v>0</v>
      </c>
      <c r="M235" s="70"/>
      <c r="O235"/>
      <c r="P235"/>
      <c r="Q235"/>
      <c r="R235"/>
      <c r="S235"/>
      <c r="T235"/>
      <c r="U235"/>
    </row>
    <row r="236" spans="1:21" x14ac:dyDescent="0.2">
      <c r="A236" s="97">
        <v>38564</v>
      </c>
      <c r="B236" s="98">
        <v>0</v>
      </c>
      <c r="C236" s="99">
        <v>8.1000000000000032</v>
      </c>
      <c r="D236" s="100">
        <v>8</v>
      </c>
      <c r="E236" s="42">
        <f>16.5-B236</f>
        <v>16.5</v>
      </c>
      <c r="F236" s="70">
        <f t="shared" si="12"/>
        <v>16.498939043559236</v>
      </c>
      <c r="G236" s="70">
        <f t="shared" si="13"/>
        <v>16.501478903575322</v>
      </c>
      <c r="H236" s="70">
        <f t="shared" si="14"/>
        <v>16.501929027918614</v>
      </c>
      <c r="I236" s="70">
        <f t="shared" si="15"/>
        <v>16.5</v>
      </c>
      <c r="J236" s="70">
        <f>$J$20-$I236</f>
        <v>0</v>
      </c>
      <c r="K236" s="69">
        <f>B236-J236</f>
        <v>0</v>
      </c>
      <c r="L236" s="70">
        <f>IF($L$20-$I236&gt;0,$L$20-$I236,0)</f>
        <v>0</v>
      </c>
      <c r="M236" s="70"/>
      <c r="O236"/>
      <c r="P236"/>
      <c r="Q236"/>
      <c r="R236"/>
      <c r="S236"/>
      <c r="T236"/>
      <c r="U236"/>
    </row>
    <row r="237" spans="1:21" x14ac:dyDescent="0.2">
      <c r="A237" s="91">
        <v>38565</v>
      </c>
      <c r="B237" s="92">
        <v>0</v>
      </c>
      <c r="C237" s="95"/>
      <c r="D237" s="96"/>
      <c r="E237" s="42">
        <f>16.5-B237</f>
        <v>16.5</v>
      </c>
      <c r="F237" s="70">
        <f t="shared" si="12"/>
        <v>16.500283994291159</v>
      </c>
      <c r="G237" s="70">
        <f t="shared" si="13"/>
        <v>16.49893904355924</v>
      </c>
      <c r="H237" s="70">
        <f t="shared" si="14"/>
        <v>16.501478903575322</v>
      </c>
      <c r="I237" s="70">
        <f t="shared" si="15"/>
        <v>16.5</v>
      </c>
      <c r="J237" s="70">
        <f>$J$20-$I237</f>
        <v>0</v>
      </c>
      <c r="K237" s="69">
        <f>B237-J237</f>
        <v>0</v>
      </c>
      <c r="L237" s="70">
        <f>IF($L$20-$I237&gt;0,$L$20-$I237,0)</f>
        <v>0</v>
      </c>
      <c r="M237" s="70"/>
      <c r="O237"/>
      <c r="P237"/>
      <c r="Q237"/>
      <c r="R237"/>
      <c r="S237"/>
      <c r="T237"/>
      <c r="U237"/>
    </row>
    <row r="238" spans="1:21" x14ac:dyDescent="0.2">
      <c r="A238" s="91">
        <v>38566</v>
      </c>
      <c r="B238" s="92">
        <v>0</v>
      </c>
      <c r="C238" s="95"/>
      <c r="D238" s="96"/>
      <c r="E238" s="42">
        <f>16.5-B238</f>
        <v>16.5</v>
      </c>
      <c r="F238" s="70">
        <f t="shared" si="12"/>
        <v>16.500034828927884</v>
      </c>
      <c r="G238" s="70">
        <f t="shared" si="13"/>
        <v>16.500283994291152</v>
      </c>
      <c r="H238" s="70">
        <f t="shared" si="14"/>
        <v>16.49893904355924</v>
      </c>
      <c r="I238" s="70">
        <f t="shared" si="15"/>
        <v>16.5</v>
      </c>
      <c r="J238" s="70">
        <f>$J$20-$I238</f>
        <v>0</v>
      </c>
      <c r="K238" s="69">
        <f>B238-J238</f>
        <v>0</v>
      </c>
      <c r="L238" s="70">
        <f>IF($L$20-$I238&gt;0,$L$20-$I238,0)</f>
        <v>0</v>
      </c>
      <c r="M238" s="70"/>
      <c r="O238"/>
      <c r="P238"/>
      <c r="Q238"/>
      <c r="R238"/>
      <c r="S238"/>
      <c r="T238"/>
      <c r="U238"/>
    </row>
    <row r="239" spans="1:21" x14ac:dyDescent="0.2">
      <c r="A239" s="91">
        <v>38567</v>
      </c>
      <c r="B239" s="92">
        <v>0</v>
      </c>
      <c r="C239" s="95"/>
      <c r="D239" s="96"/>
      <c r="E239" s="42">
        <f>16.5-B239</f>
        <v>16.5</v>
      </c>
      <c r="F239" s="70">
        <f t="shared" si="12"/>
        <v>16.499935253154199</v>
      </c>
      <c r="G239" s="70">
        <f t="shared" si="13"/>
        <v>16.500034828927884</v>
      </c>
      <c r="H239" s="70">
        <f t="shared" si="14"/>
        <v>16.500283994291152</v>
      </c>
      <c r="I239" s="70">
        <f t="shared" si="15"/>
        <v>16.5</v>
      </c>
      <c r="J239" s="70">
        <f>$J$20-$I239</f>
        <v>0</v>
      </c>
      <c r="K239" s="69">
        <f>B239-J239</f>
        <v>0</v>
      </c>
      <c r="L239" s="70">
        <f>IF($L$20-$I239&gt;0,$L$20-$I239,0)</f>
        <v>0</v>
      </c>
      <c r="M239" s="70"/>
      <c r="O239"/>
      <c r="P239"/>
      <c r="Q239"/>
      <c r="R239"/>
      <c r="S239"/>
      <c r="T239"/>
      <c r="U239"/>
    </row>
    <row r="240" spans="1:21" x14ac:dyDescent="0.2">
      <c r="A240" s="91">
        <v>38568</v>
      </c>
      <c r="B240" s="92">
        <v>0</v>
      </c>
      <c r="C240" s="95"/>
      <c r="D240" s="96"/>
      <c r="E240" s="42">
        <f>16.5-B240</f>
        <v>16.5</v>
      </c>
      <c r="F240" s="70">
        <f t="shared" si="12"/>
        <v>16.500026568601587</v>
      </c>
      <c r="G240" s="70">
        <f t="shared" si="13"/>
        <v>16.499935253154199</v>
      </c>
      <c r="H240" s="70">
        <f t="shared" si="14"/>
        <v>16.500034828927888</v>
      </c>
      <c r="I240" s="70">
        <f t="shared" si="15"/>
        <v>16.5</v>
      </c>
      <c r="J240" s="70">
        <f>$J$20-$I240</f>
        <v>0</v>
      </c>
      <c r="K240" s="69">
        <f>B240-J240</f>
        <v>0</v>
      </c>
      <c r="L240" s="70">
        <f>IF($L$20-$I240&gt;0,$L$20-$I240,0)</f>
        <v>0</v>
      </c>
      <c r="M240" s="70"/>
      <c r="O240"/>
      <c r="P240"/>
      <c r="Q240"/>
      <c r="R240"/>
      <c r="S240"/>
      <c r="T240"/>
      <c r="U240"/>
    </row>
    <row r="241" spans="1:21" x14ac:dyDescent="0.2">
      <c r="A241" s="91">
        <v>38569</v>
      </c>
      <c r="B241" s="92">
        <v>0.80000000000000071</v>
      </c>
      <c r="C241" s="95"/>
      <c r="D241" s="96"/>
      <c r="E241" s="42">
        <f>16.5-B241</f>
        <v>15.7</v>
      </c>
      <c r="F241" s="70">
        <f t="shared" si="12"/>
        <v>15.16666417350684</v>
      </c>
      <c r="G241" s="70">
        <f t="shared" si="13"/>
        <v>16.500026568601587</v>
      </c>
      <c r="H241" s="70">
        <f t="shared" si="14"/>
        <v>16.499935253154199</v>
      </c>
      <c r="I241" s="70">
        <f t="shared" si="15"/>
        <v>15.7</v>
      </c>
      <c r="J241" s="70">
        <f>$J$20-$I241</f>
        <v>0.80000000000000071</v>
      </c>
      <c r="K241" s="69">
        <f>B241-J241</f>
        <v>0</v>
      </c>
      <c r="L241" s="70">
        <f>IF($L$20-$I241&gt;0,$L$20-$I241,0)</f>
        <v>0</v>
      </c>
      <c r="M241" s="70"/>
      <c r="O241"/>
      <c r="P241"/>
      <c r="Q241"/>
      <c r="R241"/>
      <c r="S241"/>
      <c r="T241"/>
      <c r="U241"/>
    </row>
    <row r="242" spans="1:21" x14ac:dyDescent="0.2">
      <c r="A242" s="91">
        <v>38570</v>
      </c>
      <c r="B242" s="92">
        <v>1.6</v>
      </c>
      <c r="C242" s="95"/>
      <c r="D242" s="96"/>
      <c r="E242" s="42">
        <f>16.5-B242</f>
        <v>14.9</v>
      </c>
      <c r="F242" s="70">
        <f t="shared" si="12"/>
        <v>14.499996818479648</v>
      </c>
      <c r="G242" s="70">
        <f t="shared" si="13"/>
        <v>15.166664173506843</v>
      </c>
      <c r="H242" s="70">
        <f t="shared" si="14"/>
        <v>16.500026568601587</v>
      </c>
      <c r="I242" s="70">
        <f t="shared" si="15"/>
        <v>14.900000000000002</v>
      </c>
      <c r="J242" s="70">
        <f>$J$20-$I242</f>
        <v>1.5999999999999979</v>
      </c>
      <c r="K242" s="69">
        <f>B242-J242</f>
        <v>2.2204460492503131E-15</v>
      </c>
      <c r="L242" s="70">
        <f>IF($L$20-$I242&gt;0,$L$20-$I242,0)</f>
        <v>9.9999999999997868E-2</v>
      </c>
      <c r="M242" s="70"/>
      <c r="O242"/>
      <c r="P242"/>
      <c r="Q242"/>
      <c r="R242"/>
      <c r="S242"/>
      <c r="T242"/>
      <c r="U242"/>
    </row>
    <row r="243" spans="1:21" x14ac:dyDescent="0.2">
      <c r="A243" s="91">
        <v>38571</v>
      </c>
      <c r="B243" s="92">
        <v>2.2000000000000002</v>
      </c>
      <c r="C243" s="95"/>
      <c r="D243" s="96"/>
      <c r="E243" s="42">
        <f>16.5-B243</f>
        <v>14.3</v>
      </c>
      <c r="F243" s="70">
        <f t="shared" si="12"/>
        <v>14.05555756184237</v>
      </c>
      <c r="G243" s="70">
        <f t="shared" si="13"/>
        <v>14.499996818479648</v>
      </c>
      <c r="H243" s="70">
        <f t="shared" si="14"/>
        <v>15.166664173506845</v>
      </c>
      <c r="I243" s="70">
        <f t="shared" si="15"/>
        <v>14.3</v>
      </c>
      <c r="J243" s="70">
        <f>$J$20-$I243</f>
        <v>2.1999999999999993</v>
      </c>
      <c r="K243" s="69">
        <f>B243-J243</f>
        <v>0</v>
      </c>
      <c r="L243" s="70">
        <f>IF($L$20-$I243&gt;0,$L$20-$I243,0)</f>
        <v>0.69999999999999929</v>
      </c>
      <c r="M243" s="70"/>
      <c r="O243"/>
      <c r="P243"/>
      <c r="Q243"/>
      <c r="R243"/>
      <c r="S243"/>
      <c r="T243"/>
      <c r="U243"/>
    </row>
    <row r="244" spans="1:21" x14ac:dyDescent="0.2">
      <c r="A244" s="91">
        <v>38572</v>
      </c>
      <c r="B244" s="92">
        <v>2.1</v>
      </c>
      <c r="C244" s="95"/>
      <c r="D244" s="96"/>
      <c r="E244" s="42">
        <f>16.5-B244</f>
        <v>14.4</v>
      </c>
      <c r="F244" s="70">
        <f t="shared" si="12"/>
        <v>14.555555082665544</v>
      </c>
      <c r="G244" s="70">
        <f t="shared" si="13"/>
        <v>14.055557561842367</v>
      </c>
      <c r="H244" s="70">
        <f t="shared" si="14"/>
        <v>14.499996818479648</v>
      </c>
      <c r="I244" s="70">
        <f t="shared" si="15"/>
        <v>14.4</v>
      </c>
      <c r="J244" s="70">
        <f>$J$20-$I244</f>
        <v>2.0999999999999996</v>
      </c>
      <c r="K244" s="69">
        <f>B244-J244</f>
        <v>0</v>
      </c>
      <c r="L244" s="70">
        <f>IF($L$20-$I244&gt;0,$L$20-$I244,0)</f>
        <v>0.59999999999999964</v>
      </c>
      <c r="M244" s="70"/>
      <c r="O244"/>
      <c r="P244"/>
      <c r="Q244"/>
      <c r="R244"/>
      <c r="S244"/>
      <c r="T244"/>
      <c r="U244"/>
    </row>
    <row r="245" spans="1:21" x14ac:dyDescent="0.2">
      <c r="A245" s="91">
        <v>38573</v>
      </c>
      <c r="B245" s="92">
        <v>1.3</v>
      </c>
      <c r="C245" s="95"/>
      <c r="D245" s="96"/>
      <c r="E245" s="42">
        <f>16.5-B245</f>
        <v>15.2</v>
      </c>
      <c r="F245" s="70">
        <f t="shared" si="12"/>
        <v>15.712962865026835</v>
      </c>
      <c r="G245" s="70">
        <f t="shared" si="13"/>
        <v>14.55555508266554</v>
      </c>
      <c r="H245" s="70">
        <f t="shared" si="14"/>
        <v>14.055557561842367</v>
      </c>
      <c r="I245" s="70">
        <f t="shared" si="15"/>
        <v>15.2</v>
      </c>
      <c r="J245" s="70">
        <f>$J$20-$I245</f>
        <v>1.3000000000000007</v>
      </c>
      <c r="K245" s="69">
        <f>B245-J245</f>
        <v>0</v>
      </c>
      <c r="L245" s="70">
        <f>IF($L$20-$I245&gt;0,$L$20-$I245,0)</f>
        <v>0</v>
      </c>
      <c r="M245" s="70"/>
      <c r="O245"/>
      <c r="P245"/>
      <c r="Q245"/>
      <c r="R245"/>
      <c r="S245"/>
      <c r="T245"/>
      <c r="U245"/>
    </row>
    <row r="246" spans="1:21" x14ac:dyDescent="0.2">
      <c r="A246" s="91">
        <v>38574</v>
      </c>
      <c r="B246" s="92">
        <v>0.5</v>
      </c>
      <c r="C246" s="95"/>
      <c r="D246" s="96"/>
      <c r="E246" s="42">
        <f>16.5-B246</f>
        <v>16</v>
      </c>
      <c r="F246" s="70">
        <f t="shared" si="12"/>
        <v>16.384259387042327</v>
      </c>
      <c r="G246" s="70">
        <f t="shared" si="13"/>
        <v>15.712962865026832</v>
      </c>
      <c r="H246" s="70">
        <f t="shared" si="14"/>
        <v>14.555555082665546</v>
      </c>
      <c r="I246" s="70">
        <f t="shared" si="15"/>
        <v>16</v>
      </c>
      <c r="J246" s="70">
        <f>$J$20-$I246</f>
        <v>0.5</v>
      </c>
      <c r="K246" s="69">
        <f>B246-J246</f>
        <v>0</v>
      </c>
      <c r="L246" s="70">
        <f>IF($L$20-$I246&gt;0,$L$20-$I246,0)</f>
        <v>0</v>
      </c>
      <c r="M246" s="70"/>
      <c r="O246"/>
      <c r="P246"/>
      <c r="Q246"/>
      <c r="R246"/>
      <c r="S246"/>
      <c r="T246"/>
      <c r="U246"/>
    </row>
    <row r="247" spans="1:21" x14ac:dyDescent="0.2">
      <c r="A247" s="91">
        <v>38575</v>
      </c>
      <c r="B247" s="92">
        <v>0</v>
      </c>
      <c r="C247" s="95"/>
      <c r="D247" s="96"/>
      <c r="E247" s="42">
        <f>16.5-B247</f>
        <v>16.5</v>
      </c>
      <c r="F247" s="70">
        <f t="shared" si="12"/>
        <v>16.689043162307698</v>
      </c>
      <c r="G247" s="70">
        <f t="shared" si="13"/>
        <v>16.384259387042331</v>
      </c>
      <c r="H247" s="70">
        <f t="shared" si="14"/>
        <v>15.712962865026832</v>
      </c>
      <c r="I247" s="70">
        <f t="shared" si="15"/>
        <v>16.5</v>
      </c>
      <c r="J247" s="70">
        <f>$J$20-$I247</f>
        <v>0</v>
      </c>
      <c r="K247" s="69">
        <f>B247-J247</f>
        <v>0</v>
      </c>
      <c r="L247" s="70">
        <f>IF($L$20-$I247&gt;0,$L$20-$I247,0)</f>
        <v>0</v>
      </c>
      <c r="M247" s="70"/>
      <c r="O247"/>
      <c r="P247"/>
      <c r="Q247"/>
      <c r="R247"/>
      <c r="S247"/>
      <c r="T247"/>
      <c r="U247"/>
    </row>
    <row r="248" spans="1:21" x14ac:dyDescent="0.2">
      <c r="A248" s="91">
        <v>38576</v>
      </c>
      <c r="B248" s="92">
        <v>0</v>
      </c>
      <c r="C248" s="95"/>
      <c r="D248" s="96"/>
      <c r="E248" s="42">
        <f>16.5-B248</f>
        <v>16.5</v>
      </c>
      <c r="F248" s="70">
        <f t="shared" si="12"/>
        <v>16.424768521005767</v>
      </c>
      <c r="G248" s="70">
        <f t="shared" si="13"/>
        <v>16.689043162307687</v>
      </c>
      <c r="H248" s="70">
        <f t="shared" si="14"/>
        <v>16.384259387042331</v>
      </c>
      <c r="I248" s="70">
        <f t="shared" si="15"/>
        <v>16.5</v>
      </c>
      <c r="J248" s="70">
        <f>$J$20-$I248</f>
        <v>0</v>
      </c>
      <c r="K248" s="69">
        <f>B248-J248</f>
        <v>0</v>
      </c>
      <c r="L248" s="70">
        <f>IF($L$20-$I248&gt;0,$L$20-$I248,0)</f>
        <v>0</v>
      </c>
      <c r="M248" s="70"/>
      <c r="O248"/>
      <c r="P248"/>
      <c r="Q248"/>
      <c r="R248"/>
      <c r="S248"/>
      <c r="T248"/>
      <c r="U248"/>
    </row>
    <row r="249" spans="1:21" x14ac:dyDescent="0.2">
      <c r="A249" s="91">
        <v>38577</v>
      </c>
      <c r="B249" s="92">
        <v>0</v>
      </c>
      <c r="C249" s="95"/>
      <c r="D249" s="96"/>
      <c r="E249" s="42">
        <f>16.5-B249</f>
        <v>16.5</v>
      </c>
      <c r="F249" s="70">
        <f t="shared" si="12"/>
        <v>16.506108545779171</v>
      </c>
      <c r="G249" s="70">
        <f t="shared" si="13"/>
        <v>16.424768521005767</v>
      </c>
      <c r="H249" s="70">
        <f t="shared" si="14"/>
        <v>16.68904316230768</v>
      </c>
      <c r="I249" s="70">
        <f t="shared" si="15"/>
        <v>16.5</v>
      </c>
      <c r="J249" s="70">
        <f>$J$20-$I249</f>
        <v>0</v>
      </c>
      <c r="K249" s="69">
        <f>B249-J249</f>
        <v>0</v>
      </c>
      <c r="L249" s="70">
        <f>IF($L$20-$I249&gt;0,$L$20-$I249,0)</f>
        <v>0</v>
      </c>
      <c r="M249" s="70"/>
      <c r="O249"/>
      <c r="P249"/>
      <c r="Q249"/>
      <c r="R249"/>
      <c r="S249"/>
      <c r="T249"/>
      <c r="U249"/>
    </row>
    <row r="250" spans="1:21" x14ac:dyDescent="0.2">
      <c r="A250" s="91">
        <v>38578</v>
      </c>
      <c r="B250" s="92">
        <v>0.39999999999999858</v>
      </c>
      <c r="C250" s="95"/>
      <c r="D250" s="96"/>
      <c r="E250" s="42">
        <f>16.5-B250</f>
        <v>16.100000000000001</v>
      </c>
      <c r="F250" s="70">
        <f t="shared" si="12"/>
        <v>15.842817640276124</v>
      </c>
      <c r="G250" s="70">
        <f t="shared" si="13"/>
        <v>16.506108545779171</v>
      </c>
      <c r="H250" s="70">
        <f t="shared" si="14"/>
        <v>16.42476852100577</v>
      </c>
      <c r="I250" s="70">
        <f t="shared" si="15"/>
        <v>16.100000000000001</v>
      </c>
      <c r="J250" s="70">
        <f>$J$20-$I250</f>
        <v>0.39999999999999858</v>
      </c>
      <c r="K250" s="69">
        <f>B250-J250</f>
        <v>0</v>
      </c>
      <c r="L250" s="70">
        <f>IF($L$20-$I250&gt;0,$L$20-$I250,0)</f>
        <v>0</v>
      </c>
      <c r="M250" s="70"/>
      <c r="O250"/>
      <c r="P250"/>
      <c r="Q250"/>
      <c r="R250"/>
      <c r="S250"/>
      <c r="T250"/>
      <c r="U250"/>
    </row>
    <row r="251" spans="1:21" x14ac:dyDescent="0.2">
      <c r="A251" s="91">
        <v>38579</v>
      </c>
      <c r="B251" s="92">
        <v>0.9</v>
      </c>
      <c r="C251" s="95"/>
      <c r="D251" s="96"/>
      <c r="E251" s="42">
        <f>16.5-B251</f>
        <v>15.6</v>
      </c>
      <c r="F251" s="70">
        <f t="shared" si="12"/>
        <v>15.327573088898745</v>
      </c>
      <c r="G251" s="70">
        <f t="shared" si="13"/>
        <v>15.84281764027612</v>
      </c>
      <c r="H251" s="70">
        <f t="shared" si="14"/>
        <v>16.506108545779171</v>
      </c>
      <c r="I251" s="70">
        <f t="shared" si="15"/>
        <v>15.599999999999998</v>
      </c>
      <c r="J251" s="70">
        <f>$J$20-$I251</f>
        <v>0.90000000000000213</v>
      </c>
      <c r="K251" s="69">
        <f>B251-J251</f>
        <v>-2.1094237467877974E-15</v>
      </c>
      <c r="L251" s="70">
        <f>IF($L$20-$I251&gt;0,$L$20-$I251,0)</f>
        <v>0</v>
      </c>
      <c r="M251" s="70"/>
      <c r="O251"/>
      <c r="P251"/>
      <c r="Q251"/>
      <c r="R251"/>
      <c r="S251"/>
      <c r="T251"/>
      <c r="U251"/>
    </row>
    <row r="252" spans="1:21" x14ac:dyDescent="0.2">
      <c r="A252" s="91">
        <v>38580</v>
      </c>
      <c r="B252" s="92">
        <v>0.69999999999999929</v>
      </c>
      <c r="C252" s="95"/>
      <c r="D252" s="96"/>
      <c r="E252" s="42">
        <f>16.5-B252</f>
        <v>15.8</v>
      </c>
      <c r="F252" s="70">
        <f t="shared" si="12"/>
        <v>16.029077182171278</v>
      </c>
      <c r="G252" s="70">
        <f t="shared" si="13"/>
        <v>15.327573088898745</v>
      </c>
      <c r="H252" s="70">
        <f t="shared" si="14"/>
        <v>15.842817640276117</v>
      </c>
      <c r="I252" s="70">
        <f t="shared" si="15"/>
        <v>15.8</v>
      </c>
      <c r="J252" s="70">
        <f>$J$20-$I252</f>
        <v>0.69999999999999929</v>
      </c>
      <c r="K252" s="69">
        <f>B252-J252</f>
        <v>0</v>
      </c>
      <c r="L252" s="70">
        <f>IF($L$20-$I252&gt;0,$L$20-$I252,0)</f>
        <v>0</v>
      </c>
      <c r="M252" s="70"/>
      <c r="O252"/>
      <c r="P252"/>
      <c r="Q252"/>
      <c r="R252"/>
      <c r="S252"/>
      <c r="T252"/>
      <c r="U252"/>
    </row>
    <row r="253" spans="1:21" x14ac:dyDescent="0.2">
      <c r="A253" s="91">
        <v>38581</v>
      </c>
      <c r="B253" s="92">
        <v>0</v>
      </c>
      <c r="C253" s="95"/>
      <c r="D253" s="96"/>
      <c r="E253" s="42">
        <f>16.5-B253</f>
        <v>16.5</v>
      </c>
      <c r="F253" s="70">
        <f t="shared" si="12"/>
        <v>16.930865894097909</v>
      </c>
      <c r="G253" s="70">
        <f t="shared" si="13"/>
        <v>16.029077182171264</v>
      </c>
      <c r="H253" s="70">
        <f t="shared" si="14"/>
        <v>15.327573088898747</v>
      </c>
      <c r="I253" s="70">
        <f t="shared" si="15"/>
        <v>16.5</v>
      </c>
      <c r="J253" s="70">
        <f>$J$20-$I253</f>
        <v>0</v>
      </c>
      <c r="K253" s="69">
        <f>B253-J253</f>
        <v>0</v>
      </c>
      <c r="L253" s="70">
        <f>IF($L$20-$I253&gt;0,$L$20-$I253,0)</f>
        <v>0</v>
      </c>
      <c r="M253" s="70"/>
      <c r="O253"/>
      <c r="P253"/>
      <c r="Q253"/>
      <c r="R253"/>
      <c r="S253"/>
      <c r="T253"/>
      <c r="U253"/>
    </row>
    <row r="254" spans="1:21" x14ac:dyDescent="0.2">
      <c r="A254" s="91">
        <v>38582</v>
      </c>
      <c r="B254" s="92">
        <v>0</v>
      </c>
      <c r="C254" s="95"/>
      <c r="D254" s="96"/>
      <c r="E254" s="42">
        <f>16.5-B254</f>
        <v>16.5</v>
      </c>
      <c r="F254" s="70">
        <f t="shared" si="12"/>
        <v>16.363054189255834</v>
      </c>
      <c r="G254" s="70">
        <f t="shared" si="13"/>
        <v>16.930865894097913</v>
      </c>
      <c r="H254" s="70">
        <f t="shared" si="14"/>
        <v>16.029077182171267</v>
      </c>
      <c r="I254" s="70">
        <f t="shared" si="15"/>
        <v>16.5</v>
      </c>
      <c r="J254" s="70">
        <f>$J$20-$I254</f>
        <v>0</v>
      </c>
      <c r="K254" s="69">
        <f>B254-J254</f>
        <v>0</v>
      </c>
      <c r="L254" s="70">
        <f>IF($L$20-$I254&gt;0,$L$20-$I254,0)</f>
        <v>0</v>
      </c>
      <c r="M254" s="70"/>
      <c r="O254"/>
      <c r="P254"/>
      <c r="Q254"/>
      <c r="R254"/>
      <c r="S254"/>
      <c r="T254"/>
      <c r="U254"/>
    </row>
    <row r="255" spans="1:21" x14ac:dyDescent="0.2">
      <c r="A255" s="91">
        <v>38583</v>
      </c>
      <c r="B255" s="92">
        <v>0</v>
      </c>
      <c r="C255" s="95"/>
      <c r="D255" s="96"/>
      <c r="E255" s="42">
        <f>16.5-B255</f>
        <v>16.5</v>
      </c>
      <c r="F255" s="70">
        <f t="shared" si="12"/>
        <v>16.496661923022433</v>
      </c>
      <c r="G255" s="70">
        <f t="shared" si="13"/>
        <v>16.363054189255831</v>
      </c>
      <c r="H255" s="70">
        <f t="shared" si="14"/>
        <v>16.930865894097913</v>
      </c>
      <c r="I255" s="70">
        <f t="shared" si="15"/>
        <v>16.5</v>
      </c>
      <c r="J255" s="70">
        <f>$J$20-$I255</f>
        <v>0</v>
      </c>
      <c r="K255" s="69">
        <f>B255-J255</f>
        <v>0</v>
      </c>
      <c r="L255" s="70">
        <f>IF($L$20-$I255&gt;0,$L$20-$I255,0)</f>
        <v>0</v>
      </c>
      <c r="M255" s="70"/>
      <c r="O255"/>
      <c r="P255"/>
      <c r="Q255"/>
      <c r="R255"/>
      <c r="S255"/>
      <c r="T255"/>
      <c r="U255"/>
    </row>
    <row r="256" spans="1:21" x14ac:dyDescent="0.2">
      <c r="A256" s="91">
        <v>38584</v>
      </c>
      <c r="B256" s="92">
        <v>0</v>
      </c>
      <c r="C256" s="95"/>
      <c r="D256" s="96"/>
      <c r="E256" s="42">
        <f>16.5-B256</f>
        <v>16.5</v>
      </c>
      <c r="F256" s="70">
        <f t="shared" si="12"/>
        <v>16.524493340279481</v>
      </c>
      <c r="G256" s="70">
        <f t="shared" si="13"/>
        <v>16.49666192302243</v>
      </c>
      <c r="H256" s="70">
        <f t="shared" si="14"/>
        <v>16.363054189255831</v>
      </c>
      <c r="I256" s="70">
        <f t="shared" si="15"/>
        <v>16.5</v>
      </c>
      <c r="J256" s="70">
        <f>$J$20-$I256</f>
        <v>0</v>
      </c>
      <c r="K256" s="69">
        <f>B256-J256</f>
        <v>0</v>
      </c>
      <c r="L256" s="70">
        <f>IF($L$20-$I256&gt;0,$L$20-$I256,0)</f>
        <v>0</v>
      </c>
      <c r="M256" s="70"/>
      <c r="O256"/>
      <c r="P256"/>
      <c r="Q256"/>
      <c r="R256"/>
      <c r="S256"/>
      <c r="T256"/>
      <c r="U256"/>
    </row>
    <row r="257" spans="1:21" x14ac:dyDescent="0.2">
      <c r="A257" s="91">
        <v>38585</v>
      </c>
      <c r="B257" s="92">
        <v>0</v>
      </c>
      <c r="C257" s="95"/>
      <c r="D257" s="96"/>
      <c r="E257" s="42">
        <f>16.5-B257</f>
        <v>16.5</v>
      </c>
      <c r="F257" s="70">
        <f t="shared" si="12"/>
        <v>16.488309676023189</v>
      </c>
      <c r="G257" s="70">
        <f t="shared" si="13"/>
        <v>16.524493340279481</v>
      </c>
      <c r="H257" s="70">
        <f t="shared" si="14"/>
        <v>16.496661923022433</v>
      </c>
      <c r="I257" s="70">
        <f t="shared" si="15"/>
        <v>16.5</v>
      </c>
      <c r="J257" s="70">
        <f>$J$20-$I257</f>
        <v>0</v>
      </c>
      <c r="K257" s="69">
        <f>B257-J257</f>
        <v>0</v>
      </c>
      <c r="L257" s="70">
        <f>IF($L$20-$I257&gt;0,$L$20-$I257,0)</f>
        <v>0</v>
      </c>
      <c r="M257" s="70"/>
      <c r="O257"/>
      <c r="P257"/>
      <c r="Q257"/>
      <c r="R257"/>
      <c r="S257"/>
      <c r="T257"/>
      <c r="U257"/>
    </row>
    <row r="258" spans="1:21" x14ac:dyDescent="0.2">
      <c r="A258" s="91">
        <v>38586</v>
      </c>
      <c r="B258" s="92">
        <v>0</v>
      </c>
      <c r="C258" s="95"/>
      <c r="D258" s="96"/>
      <c r="E258" s="42">
        <f>16.5-B258</f>
        <v>16.5</v>
      </c>
      <c r="F258" s="70">
        <f t="shared" si="12"/>
        <v>16.501762938608493</v>
      </c>
      <c r="G258" s="70">
        <f t="shared" si="13"/>
        <v>16.488309676023189</v>
      </c>
      <c r="H258" s="70">
        <f t="shared" si="14"/>
        <v>16.524493340279481</v>
      </c>
      <c r="I258" s="70">
        <f t="shared" si="15"/>
        <v>16.5</v>
      </c>
      <c r="J258" s="70">
        <f>$J$20-$I258</f>
        <v>0</v>
      </c>
      <c r="K258" s="69">
        <f>B258-J258</f>
        <v>0</v>
      </c>
      <c r="L258" s="70">
        <f>IF($L$20-$I258&gt;0,$L$20-$I258,0)</f>
        <v>0</v>
      </c>
      <c r="M258" s="70"/>
      <c r="O258"/>
      <c r="P258"/>
      <c r="Q258"/>
      <c r="R258"/>
      <c r="S258"/>
      <c r="T258"/>
      <c r="U258"/>
    </row>
    <row r="259" spans="1:21" x14ac:dyDescent="0.2">
      <c r="A259" s="91">
        <v>38587</v>
      </c>
      <c r="B259" s="92">
        <v>0</v>
      </c>
      <c r="C259" s="95"/>
      <c r="D259" s="96"/>
      <c r="E259" s="42">
        <f>16.5-B259</f>
        <v>16.5</v>
      </c>
      <c r="F259" s="70">
        <f t="shared" si="12"/>
        <v>16.501066918025224</v>
      </c>
      <c r="G259" s="70">
        <f t="shared" si="13"/>
        <v>16.501762938608493</v>
      </c>
      <c r="H259" s="70">
        <f t="shared" si="14"/>
        <v>16.488309676023185</v>
      </c>
      <c r="I259" s="70">
        <f t="shared" si="15"/>
        <v>16.5</v>
      </c>
      <c r="J259" s="70">
        <f>$J$20-$I259</f>
        <v>0</v>
      </c>
      <c r="K259" s="69">
        <f>B259-J259</f>
        <v>0</v>
      </c>
      <c r="L259" s="70">
        <f>IF($L$20-$I259&gt;0,$L$20-$I259,0)</f>
        <v>0</v>
      </c>
      <c r="M259" s="70"/>
      <c r="O259"/>
      <c r="P259"/>
      <c r="Q259"/>
      <c r="R259"/>
      <c r="S259"/>
      <c r="T259"/>
      <c r="U259"/>
    </row>
    <row r="260" spans="1:21" x14ac:dyDescent="0.2">
      <c r="A260" s="91">
        <v>38588</v>
      </c>
      <c r="B260" s="92">
        <v>0.5</v>
      </c>
      <c r="C260" s="95"/>
      <c r="D260" s="96"/>
      <c r="E260" s="42">
        <f>16.5-B260</f>
        <v>16</v>
      </c>
      <c r="F260" s="70">
        <f t="shared" si="12"/>
        <v>15.66583938455264</v>
      </c>
      <c r="G260" s="70">
        <f t="shared" si="13"/>
        <v>16.501066918025224</v>
      </c>
      <c r="H260" s="70">
        <f t="shared" si="14"/>
        <v>16.501762938608493</v>
      </c>
      <c r="I260" s="70">
        <f t="shared" si="15"/>
        <v>16</v>
      </c>
      <c r="J260" s="70">
        <f>$J$20-$I260</f>
        <v>0.5</v>
      </c>
      <c r="K260" s="69">
        <f>B260-J260</f>
        <v>0</v>
      </c>
      <c r="L260" s="70">
        <f>IF($L$20-$I260&gt;0,$L$20-$I260,0)</f>
        <v>0</v>
      </c>
      <c r="M260" s="70"/>
      <c r="O260"/>
      <c r="P260"/>
      <c r="Q260"/>
      <c r="R260"/>
      <c r="S260"/>
      <c r="T260"/>
      <c r="U260"/>
    </row>
    <row r="261" spans="1:21" x14ac:dyDescent="0.2">
      <c r="A261" s="91">
        <v>38589</v>
      </c>
      <c r="B261" s="92">
        <v>2</v>
      </c>
      <c r="C261" s="95"/>
      <c r="D261" s="96"/>
      <c r="E261" s="42">
        <f>16.5-B261</f>
        <v>14.5</v>
      </c>
      <c r="F261" s="70">
        <f t="shared" si="12"/>
        <v>13.583569154719477</v>
      </c>
      <c r="G261" s="70">
        <f t="shared" si="13"/>
        <v>15.66583938455264</v>
      </c>
      <c r="H261" s="70">
        <f t="shared" si="14"/>
        <v>16.50106691802522</v>
      </c>
      <c r="I261" s="70">
        <f t="shared" si="15"/>
        <v>14.5</v>
      </c>
      <c r="J261" s="70">
        <f>$J$20-$I261</f>
        <v>2</v>
      </c>
      <c r="K261" s="69">
        <f>B261-J261</f>
        <v>0</v>
      </c>
      <c r="L261" s="70">
        <f>IF($L$20-$I261&gt;0,$L$20-$I261,0)</f>
        <v>0.5</v>
      </c>
      <c r="M261" s="70"/>
      <c r="O261"/>
      <c r="P261"/>
      <c r="Q261"/>
      <c r="R261"/>
      <c r="S261"/>
      <c r="T261"/>
      <c r="U261"/>
    </row>
    <row r="262" spans="1:21" x14ac:dyDescent="0.2">
      <c r="A262" s="91">
        <v>38590</v>
      </c>
      <c r="B262" s="92">
        <v>2.5</v>
      </c>
      <c r="C262" s="95"/>
      <c r="D262" s="96"/>
      <c r="E262" s="42">
        <f>16.5-B262</f>
        <v>14</v>
      </c>
      <c r="F262" s="70">
        <f t="shared" si="12"/>
        <v>13.930575525214824</v>
      </c>
      <c r="G262" s="70">
        <f t="shared" si="13"/>
        <v>13.583569154719475</v>
      </c>
      <c r="H262" s="70">
        <f t="shared" si="14"/>
        <v>15.665839384552642</v>
      </c>
      <c r="I262" s="70">
        <f t="shared" si="15"/>
        <v>14</v>
      </c>
      <c r="J262" s="70">
        <f>$J$20-$I262</f>
        <v>2.5</v>
      </c>
      <c r="K262" s="69">
        <f>B262-J262</f>
        <v>0</v>
      </c>
      <c r="L262" s="70">
        <f>IF($L$20-$I262&gt;0,$L$20-$I262,0)</f>
        <v>1</v>
      </c>
      <c r="M262" s="70"/>
      <c r="O262"/>
      <c r="P262"/>
      <c r="Q262"/>
      <c r="R262"/>
      <c r="S262"/>
      <c r="T262"/>
      <c r="U262"/>
    </row>
    <row r="263" spans="1:21" x14ac:dyDescent="0.2">
      <c r="A263" s="91">
        <v>38591</v>
      </c>
      <c r="B263" s="92">
        <v>1.7</v>
      </c>
      <c r="C263" s="95"/>
      <c r="D263" s="96"/>
      <c r="E263" s="42">
        <f>16.5-B263</f>
        <v>14.8</v>
      </c>
      <c r="F263" s="70">
        <f t="shared" si="12"/>
        <v>15.437450711606012</v>
      </c>
      <c r="G263" s="70">
        <f t="shared" si="13"/>
        <v>13.930575525214824</v>
      </c>
      <c r="H263" s="70">
        <f t="shared" si="14"/>
        <v>13.583569154719477</v>
      </c>
      <c r="I263" s="70">
        <f t="shared" si="15"/>
        <v>14.8</v>
      </c>
      <c r="J263" s="70">
        <f>$J$20-$I263</f>
        <v>1.6999999999999993</v>
      </c>
      <c r="K263" s="69">
        <f>B263-J263</f>
        <v>0</v>
      </c>
      <c r="L263" s="70">
        <f>IF($L$20-$I263&gt;0,$L$20-$I263,0)</f>
        <v>0.19999999999999929</v>
      </c>
      <c r="M263" s="70"/>
      <c r="O263"/>
      <c r="P263"/>
      <c r="Q263"/>
      <c r="R263"/>
      <c r="S263"/>
      <c r="T263"/>
      <c r="U263"/>
    </row>
    <row r="264" spans="1:21" x14ac:dyDescent="0.2">
      <c r="A264" s="91">
        <v>38592</v>
      </c>
      <c r="B264" s="92">
        <v>0.30000000000000071</v>
      </c>
      <c r="C264" s="95"/>
      <c r="D264" s="96"/>
      <c r="E264" s="42">
        <f>16.5-B264</f>
        <v>16.2</v>
      </c>
      <c r="F264" s="70">
        <f t="shared" si="12"/>
        <v>16.959512056661193</v>
      </c>
      <c r="G264" s="70">
        <f t="shared" si="13"/>
        <v>15.437450711606003</v>
      </c>
      <c r="H264" s="70">
        <f t="shared" si="14"/>
        <v>13.930575525214826</v>
      </c>
      <c r="I264" s="70">
        <f t="shared" si="15"/>
        <v>16.2</v>
      </c>
      <c r="J264" s="70">
        <f>$J$20-$I264</f>
        <v>0.30000000000000071</v>
      </c>
      <c r="K264" s="69">
        <f>B264-J264</f>
        <v>0</v>
      </c>
      <c r="L264" s="70">
        <f>IF($L$20-$I264&gt;0,$L$20-$I264,0)</f>
        <v>0</v>
      </c>
      <c r="M264" s="70"/>
      <c r="O264"/>
      <c r="P264"/>
      <c r="Q264"/>
      <c r="R264"/>
      <c r="S264"/>
      <c r="T264"/>
      <c r="U264"/>
    </row>
    <row r="265" spans="1:21" x14ac:dyDescent="0.2">
      <c r="A265" s="91">
        <v>38593</v>
      </c>
      <c r="B265" s="92">
        <v>0</v>
      </c>
      <c r="C265" s="95"/>
      <c r="D265" s="96"/>
      <c r="E265" s="42">
        <f>16.5-B265</f>
        <v>16.5</v>
      </c>
      <c r="F265" s="70">
        <f t="shared" si="12"/>
        <v>16.44733551973507</v>
      </c>
      <c r="G265" s="70">
        <f t="shared" si="13"/>
        <v>16.959512056661193</v>
      </c>
      <c r="H265" s="70">
        <f t="shared" si="14"/>
        <v>15.437450711605996</v>
      </c>
      <c r="I265" s="70">
        <f t="shared" si="15"/>
        <v>16.5</v>
      </c>
      <c r="J265" s="70">
        <f>$J$20-$I265</f>
        <v>0</v>
      </c>
      <c r="K265" s="69">
        <f>B265-J265</f>
        <v>0</v>
      </c>
      <c r="L265" s="70">
        <f>IF($L$20-$I265&gt;0,$L$20-$I265,0)</f>
        <v>0</v>
      </c>
      <c r="M265" s="70"/>
      <c r="O265"/>
      <c r="P265"/>
      <c r="Q265"/>
      <c r="R265"/>
      <c r="S265"/>
      <c r="T265"/>
      <c r="U265"/>
    </row>
    <row r="266" spans="1:21" x14ac:dyDescent="0.2">
      <c r="A266" s="91">
        <v>38594</v>
      </c>
      <c r="B266" s="92">
        <v>0</v>
      </c>
      <c r="C266" s="95"/>
      <c r="D266" s="96"/>
      <c r="E266" s="42">
        <f>16.5-B266</f>
        <v>16.5</v>
      </c>
      <c r="F266" s="70">
        <f t="shared" si="12"/>
        <v>16.449746897355602</v>
      </c>
      <c r="G266" s="70">
        <f t="shared" si="13"/>
        <v>16.447335519735063</v>
      </c>
      <c r="H266" s="70">
        <f t="shared" si="14"/>
        <v>16.959512056661197</v>
      </c>
      <c r="I266" s="70">
        <f t="shared" si="15"/>
        <v>16.5</v>
      </c>
      <c r="J266" s="70">
        <f>$J$20-$I266</f>
        <v>0</v>
      </c>
      <c r="K266" s="69">
        <f>B266-J266</f>
        <v>0</v>
      </c>
      <c r="L266" s="70">
        <f>IF($L$20-$I266&gt;0,$L$20-$I266,0)</f>
        <v>0</v>
      </c>
      <c r="M266" s="70"/>
      <c r="O266"/>
      <c r="P266"/>
      <c r="Q266"/>
      <c r="R266"/>
      <c r="S266"/>
      <c r="T266"/>
      <c r="U266"/>
    </row>
    <row r="267" spans="1:21" x14ac:dyDescent="0.2">
      <c r="A267" s="97">
        <v>38595</v>
      </c>
      <c r="B267" s="98">
        <v>0</v>
      </c>
      <c r="C267" s="99">
        <v>17.5</v>
      </c>
      <c r="D267" s="100">
        <v>18</v>
      </c>
      <c r="E267" s="42">
        <f>16.5-B267</f>
        <v>16.5</v>
      </c>
      <c r="F267" s="70">
        <f t="shared" si="12"/>
        <v>16.533903964699693</v>
      </c>
      <c r="G267" s="70">
        <f t="shared" si="13"/>
        <v>16.449746897355592</v>
      </c>
      <c r="H267" s="70">
        <f t="shared" si="14"/>
        <v>16.447335519735063</v>
      </c>
      <c r="I267" s="70">
        <f t="shared" si="15"/>
        <v>16.5</v>
      </c>
      <c r="J267" s="70">
        <f>$J$20-$I267</f>
        <v>0</v>
      </c>
      <c r="K267" s="69">
        <f>B267-J267</f>
        <v>0</v>
      </c>
      <c r="L267" s="70">
        <f>IF($L$20-$I267&gt;0,$L$20-$I267,0)</f>
        <v>0</v>
      </c>
      <c r="M267" s="70"/>
      <c r="O267"/>
      <c r="P267"/>
      <c r="Q267"/>
      <c r="R267"/>
      <c r="S267"/>
      <c r="T267"/>
      <c r="U267"/>
    </row>
    <row r="268" spans="1:21" x14ac:dyDescent="0.2">
      <c r="A268" s="91">
        <v>38596</v>
      </c>
      <c r="B268" s="92">
        <v>0</v>
      </c>
      <c r="C268" s="95"/>
      <c r="D268" s="96"/>
      <c r="E268" s="42">
        <f>16.5-B268</f>
        <v>16.5</v>
      </c>
      <c r="F268" s="70">
        <f t="shared" si="12"/>
        <v>16.491423534757555</v>
      </c>
      <c r="G268" s="70">
        <f t="shared" si="13"/>
        <v>16.533903964699697</v>
      </c>
      <c r="H268" s="70">
        <f t="shared" si="14"/>
        <v>16.449746897355588</v>
      </c>
      <c r="I268" s="70">
        <f t="shared" si="15"/>
        <v>16.5</v>
      </c>
      <c r="J268" s="70">
        <f>$J$20-$I268</f>
        <v>0</v>
      </c>
      <c r="K268" s="69">
        <f>B268-J268</f>
        <v>0</v>
      </c>
      <c r="L268" s="70">
        <f>IF($L$20-$I268&gt;0,$L$20-$I268,0)</f>
        <v>0</v>
      </c>
      <c r="M268" s="70"/>
      <c r="O268"/>
      <c r="P268"/>
      <c r="Q268"/>
      <c r="R268"/>
      <c r="S268"/>
      <c r="T268"/>
      <c r="U268"/>
    </row>
    <row r="269" spans="1:21" x14ac:dyDescent="0.2">
      <c r="A269" s="91">
        <v>38597</v>
      </c>
      <c r="B269" s="92">
        <v>0</v>
      </c>
      <c r="C269" s="95"/>
      <c r="D269" s="96"/>
      <c r="E269" s="42">
        <f>16.5-B269</f>
        <v>16.5</v>
      </c>
      <c r="F269" s="70">
        <f t="shared" si="12"/>
        <v>16.498637571837943</v>
      </c>
      <c r="G269" s="70">
        <f t="shared" si="13"/>
        <v>16.491423534757548</v>
      </c>
      <c r="H269" s="70">
        <f t="shared" si="14"/>
        <v>16.533903964699697</v>
      </c>
      <c r="I269" s="70">
        <f t="shared" si="15"/>
        <v>16.5</v>
      </c>
      <c r="J269" s="70">
        <f>$J$20-$I269</f>
        <v>0</v>
      </c>
      <c r="K269" s="69">
        <f>B269-J269</f>
        <v>0</v>
      </c>
      <c r="L269" s="70">
        <f>IF($L$20-$I269&gt;0,$L$20-$I269,0)</f>
        <v>0</v>
      </c>
      <c r="M269" s="70"/>
      <c r="O269"/>
      <c r="P269"/>
      <c r="Q269"/>
      <c r="R269"/>
      <c r="S269"/>
      <c r="T269"/>
      <c r="U269"/>
    </row>
    <row r="270" spans="1:21" x14ac:dyDescent="0.2">
      <c r="A270" s="91">
        <v>38598</v>
      </c>
      <c r="B270" s="92">
        <v>0</v>
      </c>
      <c r="C270" s="95"/>
      <c r="D270" s="96"/>
      <c r="E270" s="42">
        <f>16.5-B270</f>
        <v>16.5</v>
      </c>
      <c r="F270" s="70">
        <f t="shared" si="12"/>
        <v>16.502110624954771</v>
      </c>
      <c r="G270" s="70">
        <f t="shared" si="13"/>
        <v>16.498637571837946</v>
      </c>
      <c r="H270" s="70">
        <f t="shared" si="14"/>
        <v>16.491423534757548</v>
      </c>
      <c r="I270" s="70">
        <f t="shared" si="15"/>
        <v>16.5</v>
      </c>
      <c r="J270" s="70">
        <f>$J$20-$I270</f>
        <v>0</v>
      </c>
      <c r="K270" s="69">
        <f>B270-J270</f>
        <v>0</v>
      </c>
      <c r="L270" s="70">
        <f>IF($L$20-$I270&gt;0,$L$20-$I270,0)</f>
        <v>0</v>
      </c>
      <c r="M270" s="70"/>
      <c r="O270"/>
      <c r="P270"/>
      <c r="Q270"/>
      <c r="R270"/>
      <c r="S270"/>
      <c r="T270"/>
      <c r="U270"/>
    </row>
    <row r="271" spans="1:21" x14ac:dyDescent="0.2">
      <c r="A271" s="91">
        <v>38599</v>
      </c>
      <c r="B271" s="92">
        <v>0</v>
      </c>
      <c r="C271" s="95"/>
      <c r="D271" s="96"/>
      <c r="E271" s="42">
        <f>16.5-B271</f>
        <v>16.5</v>
      </c>
      <c r="F271" s="70">
        <f t="shared" si="12"/>
        <v>16.499171758882959</v>
      </c>
      <c r="G271" s="70">
        <f t="shared" si="13"/>
        <v>16.502110624954767</v>
      </c>
      <c r="H271" s="70">
        <f t="shared" si="14"/>
        <v>16.498637571837946</v>
      </c>
      <c r="I271" s="70">
        <f t="shared" si="15"/>
        <v>16.5</v>
      </c>
      <c r="J271" s="70">
        <f>$J$20-$I271</f>
        <v>0</v>
      </c>
      <c r="K271" s="69">
        <f>B271-J271</f>
        <v>0</v>
      </c>
      <c r="L271" s="70">
        <f>IF($L$20-$I271&gt;0,$L$20-$I271,0)</f>
        <v>0</v>
      </c>
      <c r="M271" s="70"/>
      <c r="O271"/>
      <c r="P271"/>
      <c r="Q271"/>
      <c r="R271"/>
      <c r="S271"/>
      <c r="T271"/>
      <c r="U271"/>
    </row>
    <row r="272" spans="1:21" x14ac:dyDescent="0.2">
      <c r="A272" s="91">
        <v>38600</v>
      </c>
      <c r="B272" s="92">
        <v>0</v>
      </c>
      <c r="C272" s="95"/>
      <c r="D272" s="96"/>
      <c r="E272" s="42">
        <f>16.5-B272</f>
        <v>16.5</v>
      </c>
      <c r="F272" s="70">
        <f t="shared" si="12"/>
        <v>16.50006234973273</v>
      </c>
      <c r="G272" s="70">
        <f t="shared" si="13"/>
        <v>16.499171758882955</v>
      </c>
      <c r="H272" s="70">
        <f t="shared" si="14"/>
        <v>16.502110624954767</v>
      </c>
      <c r="I272" s="70">
        <f t="shared" si="15"/>
        <v>16.5</v>
      </c>
      <c r="J272" s="70">
        <f>$J$20-$I272</f>
        <v>0</v>
      </c>
      <c r="K272" s="69">
        <f>B272-J272</f>
        <v>0</v>
      </c>
      <c r="L272" s="70">
        <f>IF($L$20-$I272&gt;0,$L$20-$I272,0)</f>
        <v>0</v>
      </c>
      <c r="M272" s="70"/>
      <c r="O272"/>
      <c r="P272"/>
      <c r="Q272"/>
      <c r="R272"/>
      <c r="S272"/>
      <c r="T272"/>
      <c r="U272"/>
    </row>
    <row r="273" spans="1:21" x14ac:dyDescent="0.2">
      <c r="A273" s="91">
        <v>38601</v>
      </c>
      <c r="B273" s="92">
        <v>0</v>
      </c>
      <c r="C273" s="95"/>
      <c r="D273" s="96"/>
      <c r="E273" s="42">
        <f>16.5-B273</f>
        <v>16.5</v>
      </c>
      <c r="F273" s="70">
        <f t="shared" si="12"/>
        <v>16.500106865319811</v>
      </c>
      <c r="G273" s="70">
        <f t="shared" si="13"/>
        <v>16.500062349732726</v>
      </c>
      <c r="H273" s="70">
        <f t="shared" si="14"/>
        <v>16.499171758882952</v>
      </c>
      <c r="I273" s="70">
        <f t="shared" si="15"/>
        <v>16.5</v>
      </c>
      <c r="J273" s="70">
        <f>$J$20-$I273</f>
        <v>0</v>
      </c>
      <c r="K273" s="69">
        <f>B273-J273</f>
        <v>0</v>
      </c>
      <c r="L273" s="70">
        <f>IF($L$20-$I273&gt;0,$L$20-$I273,0)</f>
        <v>0</v>
      </c>
      <c r="M273" s="70"/>
      <c r="O273"/>
      <c r="P273"/>
      <c r="Q273"/>
      <c r="R273"/>
      <c r="S273"/>
      <c r="T273"/>
      <c r="U273"/>
    </row>
    <row r="274" spans="1:21" x14ac:dyDescent="0.2">
      <c r="A274" s="91">
        <v>38602</v>
      </c>
      <c r="B274" s="92">
        <v>0</v>
      </c>
      <c r="C274" s="95"/>
      <c r="D274" s="96"/>
      <c r="E274" s="42">
        <f>16.5-B274</f>
        <v>16.5</v>
      </c>
      <c r="F274" s="70">
        <f t="shared" si="12"/>
        <v>16.499936175717973</v>
      </c>
      <c r="G274" s="70">
        <f t="shared" si="13"/>
        <v>16.500106865319815</v>
      </c>
      <c r="H274" s="70">
        <f t="shared" si="14"/>
        <v>16.500062349732723</v>
      </c>
      <c r="I274" s="70">
        <f t="shared" si="15"/>
        <v>16.5</v>
      </c>
      <c r="J274" s="70">
        <f>$J$20-$I274</f>
        <v>0</v>
      </c>
      <c r="K274" s="69">
        <f>B274-J274</f>
        <v>0</v>
      </c>
      <c r="L274" s="70">
        <f>IF($L$20-$I274&gt;0,$L$20-$I274,0)</f>
        <v>0</v>
      </c>
      <c r="M274" s="70"/>
      <c r="O274"/>
      <c r="P274"/>
      <c r="Q274"/>
      <c r="R274"/>
      <c r="S274"/>
      <c r="T274"/>
      <c r="U274"/>
    </row>
    <row r="275" spans="1:21" x14ac:dyDescent="0.2">
      <c r="A275" s="91">
        <v>38603</v>
      </c>
      <c r="B275" s="92">
        <v>0</v>
      </c>
      <c r="C275" s="95"/>
      <c r="D275" s="96"/>
      <c r="E275" s="42">
        <f>16.5-B275</f>
        <v>16.5</v>
      </c>
      <c r="F275" s="70">
        <f t="shared" si="12"/>
        <v>16.500014101254379</v>
      </c>
      <c r="G275" s="70">
        <f t="shared" si="13"/>
        <v>16.499936175717973</v>
      </c>
      <c r="H275" s="70">
        <f t="shared" si="14"/>
        <v>16.500106865319815</v>
      </c>
      <c r="I275" s="70">
        <f t="shared" si="15"/>
        <v>16.5</v>
      </c>
      <c r="J275" s="70">
        <f>$J$20-$I275</f>
        <v>0</v>
      </c>
      <c r="K275" s="69">
        <f>B275-J275</f>
        <v>0</v>
      </c>
      <c r="L275" s="70">
        <f>IF($L$20-$I275&gt;0,$L$20-$I275,0)</f>
        <v>0</v>
      </c>
      <c r="M275" s="70"/>
      <c r="O275"/>
      <c r="P275"/>
      <c r="Q275"/>
      <c r="R275"/>
      <c r="S275"/>
      <c r="T275"/>
      <c r="U275"/>
    </row>
    <row r="276" spans="1:21" x14ac:dyDescent="0.2">
      <c r="A276" s="91">
        <v>38604</v>
      </c>
      <c r="B276" s="92">
        <v>0</v>
      </c>
      <c r="C276" s="95"/>
      <c r="D276" s="96"/>
      <c r="E276" s="42">
        <f>16.5-B276</f>
        <v>16.5</v>
      </c>
      <c r="F276" s="70">
        <f t="shared" si="12"/>
        <v>16.500003586753152</v>
      </c>
      <c r="G276" s="70">
        <f t="shared" si="13"/>
        <v>16.500014101254369</v>
      </c>
      <c r="H276" s="70">
        <f t="shared" si="14"/>
        <v>16.499936175717973</v>
      </c>
      <c r="I276" s="70">
        <f t="shared" si="15"/>
        <v>16.5</v>
      </c>
      <c r="J276" s="70">
        <f>$J$20-$I276</f>
        <v>0</v>
      </c>
      <c r="K276" s="69">
        <f>B276-J276</f>
        <v>0</v>
      </c>
      <c r="L276" s="70">
        <f>IF($L$20-$I276&gt;0,$L$20-$I276,0)</f>
        <v>0</v>
      </c>
      <c r="M276" s="70"/>
      <c r="O276"/>
      <c r="P276"/>
      <c r="Q276"/>
      <c r="R276"/>
      <c r="S276"/>
      <c r="T276"/>
      <c r="U276"/>
    </row>
    <row r="277" spans="1:21" x14ac:dyDescent="0.2">
      <c r="A277" s="91">
        <v>38605</v>
      </c>
      <c r="B277" s="92">
        <v>0</v>
      </c>
      <c r="C277" s="95"/>
      <c r="D277" s="96"/>
      <c r="E277" s="42">
        <f>16.5-B277</f>
        <v>16.5</v>
      </c>
      <c r="F277" s="70">
        <f t="shared" si="12"/>
        <v>16.499995856414365</v>
      </c>
      <c r="G277" s="70">
        <f t="shared" si="13"/>
        <v>16.500003586753145</v>
      </c>
      <c r="H277" s="70">
        <f t="shared" si="14"/>
        <v>16.500014101254372</v>
      </c>
      <c r="I277" s="70">
        <f t="shared" si="15"/>
        <v>16.5</v>
      </c>
      <c r="J277" s="70">
        <f>$J$20-$I277</f>
        <v>0</v>
      </c>
      <c r="K277" s="69">
        <f>B277-J277</f>
        <v>0</v>
      </c>
      <c r="L277" s="70">
        <f>IF($L$20-$I277&gt;0,$L$20-$I277,0)</f>
        <v>0</v>
      </c>
      <c r="M277" s="70"/>
      <c r="O277"/>
      <c r="P277"/>
      <c r="Q277"/>
      <c r="R277"/>
      <c r="S277"/>
      <c r="T277"/>
      <c r="U277"/>
    </row>
    <row r="278" spans="1:21" x14ac:dyDescent="0.2">
      <c r="A278" s="91">
        <v>38606</v>
      </c>
      <c r="B278" s="92">
        <v>0</v>
      </c>
      <c r="C278" s="95"/>
      <c r="D278" s="96"/>
      <c r="E278" s="42">
        <f>16.5-B278</f>
        <v>16.5</v>
      </c>
      <c r="F278" s="70">
        <f t="shared" si="12"/>
        <v>16.50000147400063</v>
      </c>
      <c r="G278" s="70">
        <f t="shared" si="13"/>
        <v>16.499995856414362</v>
      </c>
      <c r="H278" s="70">
        <f t="shared" si="14"/>
        <v>16.500003586753145</v>
      </c>
      <c r="I278" s="70">
        <f t="shared" si="15"/>
        <v>16.5</v>
      </c>
      <c r="J278" s="70">
        <f>$J$20-$I278</f>
        <v>0</v>
      </c>
      <c r="K278" s="69">
        <f>B278-J278</f>
        <v>0</v>
      </c>
      <c r="L278" s="70">
        <f>IF($L$20-$I278&gt;0,$L$20-$I278,0)</f>
        <v>0</v>
      </c>
      <c r="M278" s="70"/>
      <c r="O278"/>
      <c r="P278"/>
      <c r="Q278"/>
      <c r="R278"/>
      <c r="S278"/>
      <c r="T278"/>
      <c r="U278"/>
    </row>
    <row r="279" spans="1:21" x14ac:dyDescent="0.2">
      <c r="A279" s="91">
        <v>38607</v>
      </c>
      <c r="B279" s="92">
        <v>0</v>
      </c>
      <c r="C279" s="95"/>
      <c r="D279" s="96"/>
      <c r="E279" s="42">
        <f>16.5-B279</f>
        <v>16.5</v>
      </c>
      <c r="F279" s="70">
        <f t="shared" si="12"/>
        <v>16.499999953597293</v>
      </c>
      <c r="G279" s="70">
        <f t="shared" si="13"/>
        <v>16.500001474000634</v>
      </c>
      <c r="H279" s="70">
        <f t="shared" si="14"/>
        <v>16.499995856414358</v>
      </c>
      <c r="I279" s="70">
        <f t="shared" si="15"/>
        <v>16.5</v>
      </c>
      <c r="J279" s="70">
        <f>$J$20-$I279</f>
        <v>0</v>
      </c>
      <c r="K279" s="69">
        <f>B279-J279</f>
        <v>0</v>
      </c>
      <c r="L279" s="70">
        <f>IF($L$20-$I279&gt;0,$L$20-$I279,0)</f>
        <v>0</v>
      </c>
      <c r="M279" s="70"/>
      <c r="O279"/>
      <c r="P279"/>
      <c r="Q279"/>
      <c r="R279"/>
      <c r="S279"/>
      <c r="T279"/>
      <c r="U279"/>
    </row>
    <row r="280" spans="1:21" x14ac:dyDescent="0.2">
      <c r="A280" s="91">
        <v>38608</v>
      </c>
      <c r="B280" s="92">
        <v>0.10000000000000142</v>
      </c>
      <c r="C280" s="95"/>
      <c r="D280" s="96"/>
      <c r="E280" s="42">
        <f>16.5-B280</f>
        <v>16.399999999999999</v>
      </c>
      <c r="F280" s="70">
        <f t="shared" si="12"/>
        <v>16.333333110867912</v>
      </c>
      <c r="G280" s="70">
        <f t="shared" si="13"/>
        <v>16.499999953597296</v>
      </c>
      <c r="H280" s="70">
        <f t="shared" si="14"/>
        <v>16.50000147400063</v>
      </c>
      <c r="I280" s="70">
        <f t="shared" si="15"/>
        <v>16.399999999999999</v>
      </c>
      <c r="J280" s="70">
        <f>$J$20-$I280</f>
        <v>0.10000000000000142</v>
      </c>
      <c r="K280" s="69">
        <f>B280-J280</f>
        <v>0</v>
      </c>
      <c r="L280" s="70">
        <f>IF($L$20-$I280&gt;0,$L$20-$I280,0)</f>
        <v>0</v>
      </c>
      <c r="M280" s="70"/>
      <c r="O280"/>
      <c r="P280"/>
      <c r="Q280"/>
      <c r="R280"/>
      <c r="S280"/>
      <c r="T280"/>
      <c r="U280"/>
    </row>
    <row r="281" spans="1:21" x14ac:dyDescent="0.2">
      <c r="A281" s="91">
        <v>38609</v>
      </c>
      <c r="B281" s="92">
        <v>0.19999999999999929</v>
      </c>
      <c r="C281" s="95"/>
      <c r="D281" s="96"/>
      <c r="E281" s="42">
        <f>16.5-B281</f>
        <v>16.3</v>
      </c>
      <c r="F281" s="70">
        <f t="shared" si="12"/>
        <v>16.250000118966497</v>
      </c>
      <c r="G281" s="70">
        <f t="shared" si="13"/>
        <v>16.333333110867912</v>
      </c>
      <c r="H281" s="70">
        <f t="shared" si="14"/>
        <v>16.4999999535973</v>
      </c>
      <c r="I281" s="70">
        <f t="shared" si="15"/>
        <v>16.3</v>
      </c>
      <c r="J281" s="70">
        <f>$J$20-$I281</f>
        <v>0.19999999999999929</v>
      </c>
      <c r="K281" s="69">
        <f>B281-J281</f>
        <v>0</v>
      </c>
      <c r="L281" s="70">
        <f>IF($L$20-$I281&gt;0,$L$20-$I281,0)</f>
        <v>0</v>
      </c>
      <c r="M281" s="70"/>
      <c r="O281"/>
      <c r="P281"/>
      <c r="Q281"/>
      <c r="R281"/>
      <c r="S281"/>
      <c r="T281"/>
      <c r="U281"/>
    </row>
    <row r="282" spans="1:21" x14ac:dyDescent="0.2">
      <c r="A282" s="91">
        <v>38610</v>
      </c>
      <c r="B282" s="92">
        <v>0</v>
      </c>
      <c r="C282" s="95"/>
      <c r="D282" s="96"/>
      <c r="E282" s="42">
        <f>16.5-B282</f>
        <v>16.5</v>
      </c>
      <c r="F282" s="70">
        <f t="shared" ref="F282:F345" si="16">(E282-$G$20*F281-$H$20*G281)/$F$20</f>
        <v>16.652777755372099</v>
      </c>
      <c r="G282" s="70">
        <f t="shared" ref="G282:G345" si="17">(E282-$F$20*F282-$H$20*G281)/$G$20</f>
        <v>16.250000118966501</v>
      </c>
      <c r="H282" s="70">
        <f t="shared" ref="H282:H345" si="18">(E282-$F$20*F282-$G$20*G282)/$H$20</f>
        <v>16.333333110867912</v>
      </c>
      <c r="I282" s="70">
        <f t="shared" ref="I282:I345" si="19">(F282*$F$20+G282*$G$20+H282*$H$20)</f>
        <v>16.5</v>
      </c>
      <c r="J282" s="70">
        <f>$J$20-$I282</f>
        <v>0</v>
      </c>
      <c r="K282" s="69">
        <f>B282-J282</f>
        <v>0</v>
      </c>
      <c r="L282" s="70">
        <f>IF($L$20-$I282&gt;0,$L$20-$I282,0)</f>
        <v>0</v>
      </c>
      <c r="M282" s="70"/>
      <c r="O282"/>
      <c r="P282"/>
      <c r="Q282"/>
      <c r="R282"/>
      <c r="S282"/>
      <c r="T282"/>
      <c r="U282"/>
    </row>
    <row r="283" spans="1:21" x14ac:dyDescent="0.2">
      <c r="A283" s="91">
        <v>38611</v>
      </c>
      <c r="B283" s="92">
        <v>1.8</v>
      </c>
      <c r="C283" s="95"/>
      <c r="D283" s="96"/>
      <c r="E283" s="42">
        <f>16.5-B283</f>
        <v>14.7</v>
      </c>
      <c r="F283" s="70">
        <f t="shared" si="16"/>
        <v>13.465277769152866</v>
      </c>
      <c r="G283" s="70">
        <f t="shared" si="17"/>
        <v>16.652777755372103</v>
      </c>
      <c r="H283" s="70">
        <f t="shared" si="18"/>
        <v>16.250000118966497</v>
      </c>
      <c r="I283" s="70">
        <f t="shared" si="19"/>
        <v>14.7</v>
      </c>
      <c r="J283" s="70">
        <f>$J$20-$I283</f>
        <v>1.8000000000000007</v>
      </c>
      <c r="K283" s="69">
        <f>B283-J283</f>
        <v>0</v>
      </c>
      <c r="L283" s="70">
        <f>IF($L$20-$I283&gt;0,$L$20-$I283,0)</f>
        <v>0.30000000000000071</v>
      </c>
      <c r="M283" s="70"/>
      <c r="O283"/>
      <c r="P283"/>
      <c r="Q283"/>
      <c r="R283"/>
      <c r="S283"/>
      <c r="T283"/>
      <c r="U283"/>
    </row>
    <row r="284" spans="1:21" x14ac:dyDescent="0.2">
      <c r="A284" s="91">
        <v>38612</v>
      </c>
      <c r="B284" s="92">
        <v>4.0999999999999996</v>
      </c>
      <c r="C284" s="95"/>
      <c r="D284" s="96"/>
      <c r="E284" s="42">
        <f>16.5-B284</f>
        <v>12.4</v>
      </c>
      <c r="F284" s="70">
        <f t="shared" si="16"/>
        <v>11.158564822861551</v>
      </c>
      <c r="G284" s="70">
        <f t="shared" si="17"/>
        <v>13.465277769152866</v>
      </c>
      <c r="H284" s="70">
        <f t="shared" si="18"/>
        <v>16.652777755372099</v>
      </c>
      <c r="I284" s="70">
        <f t="shared" si="19"/>
        <v>12.399999999999999</v>
      </c>
      <c r="J284" s="70">
        <f>$J$20-$I284</f>
        <v>4.1000000000000014</v>
      </c>
      <c r="K284" s="69">
        <f>B284-J284</f>
        <v>0</v>
      </c>
      <c r="L284" s="70">
        <f>IF($L$20-$I284&gt;0,$L$20-$I284,0)</f>
        <v>2.6000000000000014</v>
      </c>
      <c r="M284" s="70"/>
      <c r="O284"/>
      <c r="P284"/>
      <c r="Q284"/>
      <c r="R284"/>
      <c r="S284"/>
      <c r="T284"/>
      <c r="U284"/>
    </row>
    <row r="285" spans="1:21" x14ac:dyDescent="0.2">
      <c r="A285" s="91">
        <v>38613</v>
      </c>
      <c r="B285" s="92">
        <v>5</v>
      </c>
      <c r="C285" s="95"/>
      <c r="D285" s="96"/>
      <c r="E285" s="42">
        <f>16.5-B285</f>
        <v>11.5</v>
      </c>
      <c r="F285" s="70">
        <f t="shared" si="16"/>
        <v>11.343171293710414</v>
      </c>
      <c r="G285" s="70">
        <f t="shared" si="17"/>
        <v>11.15856482286155</v>
      </c>
      <c r="H285" s="70">
        <f t="shared" si="18"/>
        <v>13.465277769152868</v>
      </c>
      <c r="I285" s="70">
        <f t="shared" si="19"/>
        <v>11.5</v>
      </c>
      <c r="J285" s="70">
        <f>$J$20-$I285</f>
        <v>5</v>
      </c>
      <c r="K285" s="69">
        <f>B285-J285</f>
        <v>0</v>
      </c>
      <c r="L285" s="70">
        <f>IF($L$20-$I285&gt;0,$L$20-$I285,0)</f>
        <v>3.5</v>
      </c>
      <c r="M285" s="70"/>
      <c r="O285"/>
      <c r="P285"/>
      <c r="Q285"/>
      <c r="R285"/>
      <c r="S285"/>
      <c r="T285"/>
      <c r="U285"/>
    </row>
    <row r="286" spans="1:21" x14ac:dyDescent="0.2">
      <c r="A286" s="91">
        <v>38614</v>
      </c>
      <c r="B286" s="92">
        <v>4.4000000000000004</v>
      </c>
      <c r="C286" s="95"/>
      <c r="D286" s="96"/>
      <c r="E286" s="42">
        <f>16.5-B286</f>
        <v>12.1</v>
      </c>
      <c r="F286" s="70">
        <f t="shared" si="16"/>
        <v>12.635320216001203</v>
      </c>
      <c r="G286" s="70">
        <f t="shared" si="17"/>
        <v>11.343171293710412</v>
      </c>
      <c r="H286" s="70">
        <f t="shared" si="18"/>
        <v>11.15856482286155</v>
      </c>
      <c r="I286" s="70">
        <f t="shared" si="19"/>
        <v>12.1</v>
      </c>
      <c r="J286" s="70">
        <f>$J$20-$I286</f>
        <v>4.4000000000000004</v>
      </c>
      <c r="K286" s="69">
        <f>B286-J286</f>
        <v>0</v>
      </c>
      <c r="L286" s="70">
        <f>IF($L$20-$I286&gt;0,$L$20-$I286,0)</f>
        <v>2.9000000000000004</v>
      </c>
      <c r="M286" s="70"/>
      <c r="O286"/>
      <c r="P286"/>
      <c r="Q286"/>
      <c r="R286"/>
      <c r="S286"/>
      <c r="T286"/>
      <c r="U286"/>
    </row>
    <row r="287" spans="1:21" x14ac:dyDescent="0.2">
      <c r="A287" s="91">
        <v>38615</v>
      </c>
      <c r="B287" s="92">
        <v>3.7</v>
      </c>
      <c r="C287" s="95"/>
      <c r="D287" s="96"/>
      <c r="E287" s="42">
        <f>16.5-B287</f>
        <v>12.8</v>
      </c>
      <c r="F287" s="70">
        <f t="shared" si="16"/>
        <v>13.125144676380998</v>
      </c>
      <c r="G287" s="70">
        <f t="shared" si="17"/>
        <v>12.635320216001205</v>
      </c>
      <c r="H287" s="70">
        <f t="shared" si="18"/>
        <v>11.343171293710412</v>
      </c>
      <c r="I287" s="70">
        <f t="shared" si="19"/>
        <v>12.8</v>
      </c>
      <c r="J287" s="70">
        <f>$J$20-$I287</f>
        <v>3.6999999999999993</v>
      </c>
      <c r="K287" s="69">
        <f>B287-J287</f>
        <v>0</v>
      </c>
      <c r="L287" s="70">
        <f>IF($L$20-$I287&gt;0,$L$20-$I287,0)</f>
        <v>2.1999999999999993</v>
      </c>
      <c r="M287" s="70"/>
      <c r="O287"/>
      <c r="P287"/>
      <c r="Q287"/>
      <c r="R287"/>
      <c r="S287"/>
      <c r="T287"/>
      <c r="U287"/>
    </row>
    <row r="288" spans="1:21" x14ac:dyDescent="0.2">
      <c r="A288" s="91">
        <v>38616</v>
      </c>
      <c r="B288" s="92">
        <v>2.2000000000000002</v>
      </c>
      <c r="C288" s="95"/>
      <c r="D288" s="96"/>
      <c r="E288" s="42">
        <f>16.5-B288</f>
        <v>14.3</v>
      </c>
      <c r="F288" s="70">
        <f t="shared" si="16"/>
        <v>15.16487429247597</v>
      </c>
      <c r="G288" s="70">
        <f t="shared" si="17"/>
        <v>13.125144676380998</v>
      </c>
      <c r="H288" s="70">
        <f t="shared" si="18"/>
        <v>12.635320216001205</v>
      </c>
      <c r="I288" s="70">
        <f t="shared" si="19"/>
        <v>14.3</v>
      </c>
      <c r="J288" s="70">
        <f>$J$20-$I288</f>
        <v>2.1999999999999993</v>
      </c>
      <c r="K288" s="69">
        <f>B288-J288</f>
        <v>0</v>
      </c>
      <c r="L288" s="70">
        <f>IF($L$20-$I288&gt;0,$L$20-$I288,0)</f>
        <v>0.69999999999999929</v>
      </c>
      <c r="M288" s="70"/>
      <c r="O288"/>
      <c r="P288"/>
      <c r="Q288"/>
      <c r="R288"/>
      <c r="S288"/>
      <c r="T288"/>
      <c r="U288"/>
    </row>
    <row r="289" spans="1:21" x14ac:dyDescent="0.2">
      <c r="A289" s="91">
        <v>38617</v>
      </c>
      <c r="B289" s="92">
        <v>1.2</v>
      </c>
      <c r="C289" s="95"/>
      <c r="D289" s="96"/>
      <c r="E289" s="42">
        <f>16.5-B289</f>
        <v>15.3</v>
      </c>
      <c r="F289" s="70">
        <f t="shared" si="16"/>
        <v>15.730038741031851</v>
      </c>
      <c r="G289" s="70">
        <f t="shared" si="17"/>
        <v>15.16487429247597</v>
      </c>
      <c r="H289" s="70">
        <f t="shared" si="18"/>
        <v>13.125144676381</v>
      </c>
      <c r="I289" s="70">
        <f t="shared" si="19"/>
        <v>15.3</v>
      </c>
      <c r="J289" s="70">
        <f>$J$20-$I289</f>
        <v>1.1999999999999993</v>
      </c>
      <c r="K289" s="69">
        <f>B289-J289</f>
        <v>0</v>
      </c>
      <c r="L289" s="70">
        <f>IF($L$20-$I289&gt;0,$L$20-$I289,0)</f>
        <v>0</v>
      </c>
      <c r="M289" s="70"/>
      <c r="O289"/>
      <c r="P289"/>
      <c r="Q289"/>
      <c r="R289"/>
      <c r="S289"/>
      <c r="T289"/>
      <c r="U289"/>
    </row>
    <row r="290" spans="1:21" x14ac:dyDescent="0.2">
      <c r="A290" s="91">
        <v>38618</v>
      </c>
      <c r="B290" s="92">
        <v>0.10000000000000142</v>
      </c>
      <c r="C290" s="95"/>
      <c r="D290" s="96"/>
      <c r="E290" s="42">
        <f>16.5-B290</f>
        <v>16.399999999999999</v>
      </c>
      <c r="F290" s="70">
        <f t="shared" si="16"/>
        <v>16.940834914071413</v>
      </c>
      <c r="G290" s="70">
        <f t="shared" si="17"/>
        <v>15.730038741031844</v>
      </c>
      <c r="H290" s="70">
        <f t="shared" si="18"/>
        <v>15.164874292475972</v>
      </c>
      <c r="I290" s="70">
        <f t="shared" si="19"/>
        <v>16.399999999999999</v>
      </c>
      <c r="J290" s="70">
        <f>$J$20-$I290</f>
        <v>0.10000000000000142</v>
      </c>
      <c r="K290" s="69">
        <f>B290-J290</f>
        <v>0</v>
      </c>
      <c r="L290" s="70">
        <f>IF($L$20-$I290&gt;0,$L$20-$I290,0)</f>
        <v>0</v>
      </c>
      <c r="M290" s="70"/>
      <c r="O290"/>
      <c r="P290"/>
      <c r="Q290"/>
      <c r="R290"/>
      <c r="S290"/>
      <c r="T290"/>
      <c r="U290"/>
    </row>
    <row r="291" spans="1:21" x14ac:dyDescent="0.2">
      <c r="A291" s="91">
        <v>38619</v>
      </c>
      <c r="B291" s="92">
        <v>0</v>
      </c>
      <c r="C291" s="95"/>
      <c r="D291" s="96"/>
      <c r="E291" s="42">
        <f>16.5-B291</f>
        <v>16.5</v>
      </c>
      <c r="F291" s="70">
        <f t="shared" si="16"/>
        <v>16.407909419458985</v>
      </c>
      <c r="G291" s="70">
        <f t="shared" si="17"/>
        <v>16.940834914071417</v>
      </c>
      <c r="H291" s="70">
        <f t="shared" si="18"/>
        <v>15.730038741031844</v>
      </c>
      <c r="I291" s="70">
        <f t="shared" si="19"/>
        <v>16.5</v>
      </c>
      <c r="J291" s="70">
        <f>$J$20-$I291</f>
        <v>0</v>
      </c>
      <c r="K291" s="69">
        <f>B291-J291</f>
        <v>0</v>
      </c>
      <c r="L291" s="70">
        <f>IF($L$20-$I291&gt;0,$L$20-$I291,0)</f>
        <v>0</v>
      </c>
      <c r="M291" s="70"/>
      <c r="O291"/>
      <c r="P291"/>
      <c r="Q291"/>
      <c r="R291"/>
      <c r="S291"/>
      <c r="T291"/>
      <c r="U291"/>
    </row>
    <row r="292" spans="1:21" x14ac:dyDescent="0.2">
      <c r="A292" s="91">
        <v>38620</v>
      </c>
      <c r="B292" s="92">
        <v>0.19999999999999929</v>
      </c>
      <c r="C292" s="95"/>
      <c r="D292" s="96"/>
      <c r="E292" s="42">
        <f>16.5-B292</f>
        <v>16.3</v>
      </c>
      <c r="F292" s="70">
        <f t="shared" si="16"/>
        <v>16.139239471258609</v>
      </c>
      <c r="G292" s="70">
        <f t="shared" si="17"/>
        <v>16.407909419458981</v>
      </c>
      <c r="H292" s="70">
        <f t="shared" si="18"/>
        <v>16.940834914071417</v>
      </c>
      <c r="I292" s="70">
        <f t="shared" si="19"/>
        <v>16.3</v>
      </c>
      <c r="J292" s="70">
        <f>$J$20-$I292</f>
        <v>0.19999999999999929</v>
      </c>
      <c r="K292" s="69">
        <f>B292-J292</f>
        <v>0</v>
      </c>
      <c r="L292" s="70">
        <f>IF($L$20-$I292&gt;0,$L$20-$I292,0)</f>
        <v>0</v>
      </c>
      <c r="M292" s="70"/>
      <c r="O292"/>
      <c r="P292"/>
      <c r="Q292"/>
      <c r="R292"/>
      <c r="S292"/>
      <c r="T292"/>
      <c r="U292"/>
    </row>
    <row r="293" spans="1:21" x14ac:dyDescent="0.2">
      <c r="A293" s="91">
        <v>38621</v>
      </c>
      <c r="B293" s="92">
        <v>1.1000000000000001</v>
      </c>
      <c r="C293" s="95"/>
      <c r="D293" s="96"/>
      <c r="E293" s="42">
        <f>16.5-B293</f>
        <v>15.4</v>
      </c>
      <c r="F293" s="70">
        <f t="shared" si="16"/>
        <v>14.862395361127534</v>
      </c>
      <c r="G293" s="70">
        <f t="shared" si="17"/>
        <v>16.139239471258609</v>
      </c>
      <c r="H293" s="70">
        <f t="shared" si="18"/>
        <v>16.407909419458981</v>
      </c>
      <c r="I293" s="70">
        <f t="shared" si="19"/>
        <v>15.4</v>
      </c>
      <c r="J293" s="70">
        <f>$J$20-$I293</f>
        <v>1.0999999999999996</v>
      </c>
      <c r="K293" s="69">
        <f>B293-J293</f>
        <v>0</v>
      </c>
      <c r="L293" s="70">
        <f>IF($L$20-$I293&gt;0,$L$20-$I293,0)</f>
        <v>0</v>
      </c>
      <c r="M293" s="70"/>
      <c r="O293"/>
      <c r="P293"/>
      <c r="Q293"/>
      <c r="R293"/>
      <c r="S293"/>
      <c r="T293"/>
      <c r="U293"/>
    </row>
    <row r="294" spans="1:21" x14ac:dyDescent="0.2">
      <c r="A294" s="91">
        <v>38622</v>
      </c>
      <c r="B294" s="92">
        <v>1.6</v>
      </c>
      <c r="C294" s="95"/>
      <c r="D294" s="96"/>
      <c r="E294" s="42">
        <f>16.5-B294</f>
        <v>14.9</v>
      </c>
      <c r="F294" s="70">
        <f t="shared" si="16"/>
        <v>14.712262407559797</v>
      </c>
      <c r="G294" s="70">
        <f t="shared" si="17"/>
        <v>14.86239536112754</v>
      </c>
      <c r="H294" s="70">
        <f t="shared" si="18"/>
        <v>16.139239471258609</v>
      </c>
      <c r="I294" s="70">
        <f t="shared" si="19"/>
        <v>14.900000000000002</v>
      </c>
      <c r="J294" s="70">
        <f>$J$20-$I294</f>
        <v>1.5999999999999979</v>
      </c>
      <c r="K294" s="69">
        <f>B294-J294</f>
        <v>2.2204460492503131E-15</v>
      </c>
      <c r="L294" s="70">
        <f>IF($L$20-$I294&gt;0,$L$20-$I294,0)</f>
        <v>9.9999999999997868E-2</v>
      </c>
      <c r="M294" s="70"/>
      <c r="O294"/>
      <c r="P294"/>
      <c r="Q294"/>
      <c r="R294"/>
      <c r="S294"/>
      <c r="T294"/>
      <c r="U294"/>
    </row>
    <row r="295" spans="1:21" x14ac:dyDescent="0.2">
      <c r="A295" s="91">
        <v>38623</v>
      </c>
      <c r="B295" s="92">
        <v>2.9</v>
      </c>
      <c r="C295" s="95"/>
      <c r="D295" s="96"/>
      <c r="E295" s="42">
        <f>16.5-B295</f>
        <v>13.6</v>
      </c>
      <c r="F295" s="70">
        <f t="shared" si="16"/>
        <v>12.833469569365512</v>
      </c>
      <c r="G295" s="70">
        <f t="shared" si="17"/>
        <v>14.712262407559797</v>
      </c>
      <c r="H295" s="70">
        <f t="shared" si="18"/>
        <v>14.862395361127536</v>
      </c>
      <c r="I295" s="70">
        <f t="shared" si="19"/>
        <v>13.6</v>
      </c>
      <c r="J295" s="70">
        <f>$J$20-$I295</f>
        <v>2.9000000000000004</v>
      </c>
      <c r="K295" s="69">
        <f>B295-J295</f>
        <v>0</v>
      </c>
      <c r="L295" s="70">
        <f>IF($L$20-$I295&gt;0,$L$20-$I295,0)</f>
        <v>1.4000000000000004</v>
      </c>
      <c r="M295" s="70"/>
      <c r="O295"/>
      <c r="P295"/>
      <c r="Q295"/>
      <c r="R295"/>
      <c r="S295"/>
      <c r="T295"/>
      <c r="U295"/>
    </row>
    <row r="296" spans="1:21" x14ac:dyDescent="0.2">
      <c r="A296" s="91">
        <v>38624</v>
      </c>
      <c r="B296" s="92">
        <v>3.9</v>
      </c>
      <c r="C296" s="95"/>
      <c r="D296" s="96"/>
      <c r="E296" s="42">
        <f>16.5-B296</f>
        <v>12.6</v>
      </c>
      <c r="F296" s="70">
        <f t="shared" si="16"/>
        <v>12.131221480723944</v>
      </c>
      <c r="G296" s="70">
        <f t="shared" si="17"/>
        <v>12.833469569365514</v>
      </c>
      <c r="H296" s="70">
        <f t="shared" si="18"/>
        <v>14.712262407559797</v>
      </c>
      <c r="I296" s="70">
        <f t="shared" si="19"/>
        <v>12.6</v>
      </c>
      <c r="J296" s="70">
        <f>$J$20-$I296</f>
        <v>3.9000000000000004</v>
      </c>
      <c r="K296" s="69">
        <f>B296-J296</f>
        <v>0</v>
      </c>
      <c r="L296" s="70">
        <f>IF($L$20-$I296&gt;0,$L$20-$I296,0)</f>
        <v>2.4000000000000004</v>
      </c>
      <c r="M296" s="70"/>
      <c r="O296"/>
      <c r="P296"/>
      <c r="Q296"/>
      <c r="R296"/>
      <c r="S296"/>
      <c r="T296"/>
      <c r="U296"/>
    </row>
    <row r="297" spans="1:21" x14ac:dyDescent="0.2">
      <c r="A297" s="97">
        <v>38625</v>
      </c>
      <c r="B297" s="98">
        <v>4.8</v>
      </c>
      <c r="C297" s="99">
        <v>37.299999999999997</v>
      </c>
      <c r="D297" s="100">
        <v>37</v>
      </c>
      <c r="E297" s="42">
        <f>16.5-B297</f>
        <v>11.7</v>
      </c>
      <c r="F297" s="70">
        <f t="shared" si="16"/>
        <v>11.295477664743776</v>
      </c>
      <c r="G297" s="70">
        <f t="shared" si="17"/>
        <v>12.131221480723941</v>
      </c>
      <c r="H297" s="70">
        <f t="shared" si="18"/>
        <v>12.833469569365512</v>
      </c>
      <c r="I297" s="70">
        <f t="shared" si="19"/>
        <v>11.7</v>
      </c>
      <c r="J297" s="70">
        <f>$J$20-$I297</f>
        <v>4.8000000000000007</v>
      </c>
      <c r="K297" s="69">
        <f>B297-J297</f>
        <v>0</v>
      </c>
      <c r="L297" s="70">
        <f>IF($L$20-$I297&gt;0,$L$20-$I297,0)</f>
        <v>3.3000000000000007</v>
      </c>
      <c r="M297" s="70"/>
      <c r="O297"/>
      <c r="P297"/>
      <c r="Q297"/>
      <c r="R297"/>
      <c r="S297"/>
      <c r="T297"/>
      <c r="U297"/>
    </row>
    <row r="298" spans="1:21" x14ac:dyDescent="0.2">
      <c r="A298" s="91">
        <v>38626</v>
      </c>
      <c r="B298" s="92">
        <v>3.9</v>
      </c>
      <c r="C298" s="95"/>
      <c r="D298" s="96"/>
      <c r="E298" s="42">
        <f>16.5-B298</f>
        <v>12.6</v>
      </c>
      <c r="F298" s="70">
        <f t="shared" si="16"/>
        <v>13.330390920840788</v>
      </c>
      <c r="G298" s="70">
        <f t="shared" si="17"/>
        <v>11.295477664743776</v>
      </c>
      <c r="H298" s="70">
        <f t="shared" si="18"/>
        <v>12.131221480723941</v>
      </c>
      <c r="I298" s="70">
        <f t="shared" si="19"/>
        <v>12.6</v>
      </c>
      <c r="J298" s="70">
        <f>$J$20-$I298</f>
        <v>3.9000000000000004</v>
      </c>
      <c r="K298" s="69">
        <f>B298-J298</f>
        <v>0</v>
      </c>
      <c r="L298" s="70">
        <f>IF($L$20-$I298&gt;0,$L$20-$I298,0)</f>
        <v>2.4000000000000004</v>
      </c>
      <c r="M298" s="70"/>
      <c r="O298"/>
      <c r="P298"/>
      <c r="Q298"/>
      <c r="R298"/>
      <c r="S298"/>
      <c r="T298"/>
      <c r="U298"/>
    </row>
    <row r="299" spans="1:21" x14ac:dyDescent="0.2">
      <c r="A299" s="91">
        <v>38627</v>
      </c>
      <c r="B299" s="92">
        <v>4.5</v>
      </c>
      <c r="C299" s="95"/>
      <c r="D299" s="96"/>
      <c r="E299" s="42">
        <f>16.5-B299</f>
        <v>12</v>
      </c>
      <c r="F299" s="70">
        <f t="shared" si="16"/>
        <v>11.452224928788979</v>
      </c>
      <c r="G299" s="70">
        <f t="shared" si="17"/>
        <v>13.330390920840783</v>
      </c>
      <c r="H299" s="70">
        <f t="shared" si="18"/>
        <v>11.295477664743778</v>
      </c>
      <c r="I299" s="70">
        <f t="shared" si="19"/>
        <v>12</v>
      </c>
      <c r="J299" s="70">
        <f>$J$20-$I299</f>
        <v>4.5</v>
      </c>
      <c r="K299" s="69">
        <f>B299-J299</f>
        <v>0</v>
      </c>
      <c r="L299" s="70">
        <f>IF($L$20-$I299&gt;0,$L$20-$I299,0)</f>
        <v>3</v>
      </c>
      <c r="M299" s="70"/>
      <c r="O299"/>
      <c r="P299"/>
      <c r="Q299"/>
      <c r="R299"/>
      <c r="S299"/>
      <c r="T299"/>
      <c r="U299"/>
    </row>
    <row r="300" spans="1:21" x14ac:dyDescent="0.2">
      <c r="A300" s="91">
        <v>38628</v>
      </c>
      <c r="B300" s="92">
        <v>4.5999999999999996</v>
      </c>
      <c r="C300" s="95"/>
      <c r="D300" s="96"/>
      <c r="E300" s="42">
        <f>16.5-B300</f>
        <v>11.9</v>
      </c>
      <c r="F300" s="70">
        <f t="shared" si="16"/>
        <v>11.885489048798714</v>
      </c>
      <c r="G300" s="70">
        <f t="shared" si="17"/>
        <v>11.452224928788979</v>
      </c>
      <c r="H300" s="70">
        <f t="shared" si="18"/>
        <v>13.330390920840779</v>
      </c>
      <c r="I300" s="70">
        <f t="shared" si="19"/>
        <v>11.9</v>
      </c>
      <c r="J300" s="70">
        <f>$J$20-$I300</f>
        <v>4.5999999999999996</v>
      </c>
      <c r="K300" s="69">
        <f>B300-J300</f>
        <v>0</v>
      </c>
      <c r="L300" s="70">
        <f>IF($L$20-$I300&gt;0,$L$20-$I300,0)</f>
        <v>3.0999999999999996</v>
      </c>
      <c r="M300" s="70"/>
      <c r="O300"/>
      <c r="P300"/>
      <c r="Q300"/>
      <c r="R300"/>
      <c r="S300"/>
      <c r="T300"/>
      <c r="U300"/>
    </row>
    <row r="301" spans="1:21" x14ac:dyDescent="0.2">
      <c r="A301" s="91">
        <v>38629</v>
      </c>
      <c r="B301" s="92">
        <v>4.5999999999999996</v>
      </c>
      <c r="C301" s="95"/>
      <c r="D301" s="96"/>
      <c r="E301" s="42">
        <f>16.5-B301</f>
        <v>11.9</v>
      </c>
      <c r="F301" s="70">
        <f t="shared" si="16"/>
        <v>11.981884654135813</v>
      </c>
      <c r="G301" s="70">
        <f t="shared" si="17"/>
        <v>11.885489048798714</v>
      </c>
      <c r="H301" s="70">
        <f t="shared" si="18"/>
        <v>11.452224928788981</v>
      </c>
      <c r="I301" s="70">
        <f t="shared" si="19"/>
        <v>11.899999999999999</v>
      </c>
      <c r="J301" s="70">
        <f>$J$20-$I301</f>
        <v>4.6000000000000014</v>
      </c>
      <c r="K301" s="69">
        <f>B301-J301</f>
        <v>0</v>
      </c>
      <c r="L301" s="70">
        <f>IF($L$20-$I301&gt;0,$L$20-$I301,0)</f>
        <v>3.1000000000000014</v>
      </c>
      <c r="M301" s="70"/>
      <c r="O301"/>
      <c r="P301"/>
      <c r="Q301"/>
      <c r="R301"/>
      <c r="S301"/>
      <c r="T301"/>
      <c r="U301"/>
    </row>
    <row r="302" spans="1:21" x14ac:dyDescent="0.2">
      <c r="A302" s="91">
        <v>38630</v>
      </c>
      <c r="B302" s="92">
        <v>4.4000000000000004</v>
      </c>
      <c r="C302" s="95"/>
      <c r="D302" s="96"/>
      <c r="E302" s="42">
        <f>16.5-B302</f>
        <v>12.1</v>
      </c>
      <c r="F302" s="70">
        <f t="shared" si="16"/>
        <v>12.194809498132306</v>
      </c>
      <c r="G302" s="70">
        <f t="shared" si="17"/>
        <v>11.981884654135815</v>
      </c>
      <c r="H302" s="70">
        <f t="shared" si="18"/>
        <v>11.885489048798714</v>
      </c>
      <c r="I302" s="70">
        <f t="shared" si="19"/>
        <v>12.1</v>
      </c>
      <c r="J302" s="70">
        <f>$J$20-$I302</f>
        <v>4.4000000000000004</v>
      </c>
      <c r="K302" s="69">
        <f>B302-J302</f>
        <v>0</v>
      </c>
      <c r="L302" s="70">
        <f>IF($L$20-$I302&gt;0,$L$20-$I302,0)</f>
        <v>2.9000000000000004</v>
      </c>
      <c r="M302" s="70"/>
      <c r="O302"/>
      <c r="P302"/>
      <c r="Q302"/>
      <c r="R302"/>
      <c r="S302"/>
      <c r="T302"/>
      <c r="U302"/>
    </row>
    <row r="303" spans="1:21" x14ac:dyDescent="0.2">
      <c r="A303" s="91">
        <v>38631</v>
      </c>
      <c r="B303" s="92">
        <v>4.5</v>
      </c>
      <c r="C303" s="95"/>
      <c r="D303" s="96"/>
      <c r="E303" s="42">
        <f>16.5-B303</f>
        <v>12</v>
      </c>
      <c r="F303" s="70">
        <f t="shared" si="16"/>
        <v>11.905614475244546</v>
      </c>
      <c r="G303" s="70">
        <f t="shared" si="17"/>
        <v>12.194809498132305</v>
      </c>
      <c r="H303" s="70">
        <f t="shared" si="18"/>
        <v>11.981884654135815</v>
      </c>
      <c r="I303" s="70">
        <f t="shared" si="19"/>
        <v>12</v>
      </c>
      <c r="J303" s="70">
        <f>$J$20-$I303</f>
        <v>4.5</v>
      </c>
      <c r="K303" s="69">
        <f>B303-J303</f>
        <v>0</v>
      </c>
      <c r="L303" s="70">
        <f>IF($L$20-$I303&gt;0,$L$20-$I303,0)</f>
        <v>3</v>
      </c>
      <c r="M303" s="70"/>
      <c r="O303"/>
      <c r="P303"/>
      <c r="Q303"/>
      <c r="R303"/>
      <c r="S303"/>
      <c r="T303"/>
      <c r="U303"/>
    </row>
    <row r="304" spans="1:21" x14ac:dyDescent="0.2">
      <c r="A304" s="91">
        <v>38632</v>
      </c>
      <c r="B304" s="92">
        <v>3.8</v>
      </c>
      <c r="C304" s="95"/>
      <c r="D304" s="96"/>
      <c r="E304" s="42">
        <f>16.5-B304</f>
        <v>12.7</v>
      </c>
      <c r="F304" s="70">
        <f t="shared" si="16"/>
        <v>13.181391179355677</v>
      </c>
      <c r="G304" s="70">
        <f t="shared" si="17"/>
        <v>11.905614475244544</v>
      </c>
      <c r="H304" s="70">
        <f t="shared" si="18"/>
        <v>12.194809498132301</v>
      </c>
      <c r="I304" s="70">
        <f t="shared" si="19"/>
        <v>12.7</v>
      </c>
      <c r="J304" s="70">
        <f>$J$20-$I304</f>
        <v>3.8000000000000007</v>
      </c>
      <c r="K304" s="69">
        <f>B304-J304</f>
        <v>0</v>
      </c>
      <c r="L304" s="70">
        <f>IF($L$20-$I304&gt;0,$L$20-$I304,0)</f>
        <v>2.3000000000000007</v>
      </c>
      <c r="M304" s="70"/>
      <c r="O304"/>
      <c r="P304"/>
      <c r="Q304"/>
      <c r="R304"/>
      <c r="S304"/>
      <c r="T304"/>
      <c r="U304"/>
    </row>
    <row r="305" spans="1:21" x14ac:dyDescent="0.2">
      <c r="A305" s="91">
        <v>38633</v>
      </c>
      <c r="B305" s="92">
        <v>2.7</v>
      </c>
      <c r="C305" s="95"/>
      <c r="D305" s="96"/>
      <c r="E305" s="42">
        <f>16.5-B305</f>
        <v>13.8</v>
      </c>
      <c r="F305" s="70">
        <f t="shared" si="16"/>
        <v>14.425035331114742</v>
      </c>
      <c r="G305" s="70">
        <f t="shared" si="17"/>
        <v>13.181391179355673</v>
      </c>
      <c r="H305" s="70">
        <f t="shared" si="18"/>
        <v>11.905614475244546</v>
      </c>
      <c r="I305" s="70">
        <f t="shared" si="19"/>
        <v>13.8</v>
      </c>
      <c r="J305" s="70">
        <f>$J$20-$I305</f>
        <v>2.6999999999999993</v>
      </c>
      <c r="K305" s="69">
        <f>B305-J305</f>
        <v>0</v>
      </c>
      <c r="L305" s="70">
        <f>IF($L$20-$I305&gt;0,$L$20-$I305,0)</f>
        <v>1.1999999999999993</v>
      </c>
      <c r="M305" s="70"/>
      <c r="O305"/>
      <c r="P305"/>
      <c r="Q305"/>
      <c r="R305"/>
      <c r="S305"/>
      <c r="T305"/>
      <c r="U305"/>
    </row>
    <row r="306" spans="1:21" x14ac:dyDescent="0.2">
      <c r="A306" s="91">
        <v>38634</v>
      </c>
      <c r="B306" s="92">
        <v>2.6</v>
      </c>
      <c r="C306" s="95"/>
      <c r="D306" s="96"/>
      <c r="E306" s="42">
        <f>16.5-B306</f>
        <v>13.9</v>
      </c>
      <c r="F306" s="70">
        <f t="shared" si="16"/>
        <v>13.757250471216684</v>
      </c>
      <c r="G306" s="70">
        <f t="shared" si="17"/>
        <v>14.425035331114742</v>
      </c>
      <c r="H306" s="70">
        <f t="shared" si="18"/>
        <v>13.181391179355675</v>
      </c>
      <c r="I306" s="70">
        <f t="shared" si="19"/>
        <v>13.9</v>
      </c>
      <c r="J306" s="70">
        <f>$J$20-$I306</f>
        <v>2.5999999999999996</v>
      </c>
      <c r="K306" s="69">
        <f>B306-J306</f>
        <v>0</v>
      </c>
      <c r="L306" s="70">
        <f>IF($L$20-$I306&gt;0,$L$20-$I306,0)</f>
        <v>1.0999999999999996</v>
      </c>
      <c r="M306" s="70"/>
      <c r="O306"/>
      <c r="P306"/>
      <c r="Q306"/>
      <c r="R306"/>
      <c r="S306"/>
      <c r="T306"/>
      <c r="U306"/>
    </row>
    <row r="307" spans="1:21" x14ac:dyDescent="0.2">
      <c r="A307" s="91">
        <v>38635</v>
      </c>
      <c r="B307" s="92">
        <v>0.80000000000000071</v>
      </c>
      <c r="C307" s="95"/>
      <c r="D307" s="96"/>
      <c r="E307" s="42">
        <f>16.5-B307</f>
        <v>15.7</v>
      </c>
      <c r="F307" s="70">
        <f t="shared" si="16"/>
        <v>16.883868875872537</v>
      </c>
      <c r="G307" s="70">
        <f t="shared" si="17"/>
        <v>13.757250471216679</v>
      </c>
      <c r="H307" s="70">
        <f t="shared" si="18"/>
        <v>14.425035331114744</v>
      </c>
      <c r="I307" s="70">
        <f t="shared" si="19"/>
        <v>15.7</v>
      </c>
      <c r="J307" s="70">
        <f>$J$20-$I307</f>
        <v>0.80000000000000071</v>
      </c>
      <c r="K307" s="69">
        <f>B307-J307</f>
        <v>0</v>
      </c>
      <c r="L307" s="70">
        <f>IF($L$20-$I307&gt;0,$L$20-$I307,0)</f>
        <v>0</v>
      </c>
      <c r="M307" s="70"/>
      <c r="O307"/>
      <c r="P307"/>
      <c r="Q307"/>
      <c r="R307"/>
      <c r="S307"/>
      <c r="T307"/>
      <c r="U307"/>
    </row>
    <row r="308" spans="1:21" x14ac:dyDescent="0.2">
      <c r="A308" s="91">
        <v>38636</v>
      </c>
      <c r="B308" s="92">
        <v>0.30000000000000071</v>
      </c>
      <c r="C308" s="95"/>
      <c r="D308" s="96"/>
      <c r="E308" s="42">
        <f>16.5-B308</f>
        <v>16.2</v>
      </c>
      <c r="F308" s="70">
        <f t="shared" si="16"/>
        <v>16.265190483527618</v>
      </c>
      <c r="G308" s="70">
        <f t="shared" si="17"/>
        <v>16.883868875872537</v>
      </c>
      <c r="H308" s="70">
        <f t="shared" si="18"/>
        <v>13.757250471216675</v>
      </c>
      <c r="I308" s="70">
        <f t="shared" si="19"/>
        <v>16.2</v>
      </c>
      <c r="J308" s="70">
        <f>$J$20-$I308</f>
        <v>0.30000000000000071</v>
      </c>
      <c r="K308" s="69">
        <f>B308-J308</f>
        <v>0</v>
      </c>
      <c r="L308" s="70">
        <f>IF($L$20-$I308&gt;0,$L$20-$I308,0)</f>
        <v>0</v>
      </c>
      <c r="M308" s="70"/>
      <c r="O308"/>
      <c r="P308"/>
      <c r="Q308"/>
      <c r="R308"/>
      <c r="S308"/>
      <c r="T308"/>
      <c r="U308"/>
    </row>
    <row r="309" spans="1:21" x14ac:dyDescent="0.2">
      <c r="A309" s="91">
        <v>38637</v>
      </c>
      <c r="B309" s="92">
        <v>0.10000000000000142</v>
      </c>
      <c r="C309" s="95"/>
      <c r="D309" s="96"/>
      <c r="E309" s="42">
        <f>16.5-B309</f>
        <v>16.399999999999999</v>
      </c>
      <c r="F309" s="70">
        <f t="shared" si="16"/>
        <v>16.386759945590768</v>
      </c>
      <c r="G309" s="70">
        <f t="shared" si="17"/>
        <v>16.265190483527615</v>
      </c>
      <c r="H309" s="70">
        <f t="shared" si="18"/>
        <v>16.883868875872537</v>
      </c>
      <c r="I309" s="70">
        <f t="shared" si="19"/>
        <v>16.399999999999999</v>
      </c>
      <c r="J309" s="70">
        <f>$J$20-$I309</f>
        <v>0.10000000000000142</v>
      </c>
      <c r="K309" s="69">
        <f>B309-J309</f>
        <v>0</v>
      </c>
      <c r="L309" s="70">
        <f>IF($L$20-$I309&gt;0,$L$20-$I309,0)</f>
        <v>0</v>
      </c>
      <c r="M309" s="70"/>
      <c r="O309"/>
      <c r="P309"/>
      <c r="Q309"/>
      <c r="R309"/>
      <c r="S309"/>
      <c r="T309"/>
      <c r="U309"/>
    </row>
    <row r="310" spans="1:21" x14ac:dyDescent="0.2">
      <c r="A310" s="91">
        <v>38638</v>
      </c>
      <c r="B310" s="92">
        <v>0.39999999999999858</v>
      </c>
      <c r="C310" s="95"/>
      <c r="D310" s="96"/>
      <c r="E310" s="42">
        <f>16.5-B310</f>
        <v>16.100000000000001</v>
      </c>
      <c r="F310" s="70">
        <f t="shared" si="16"/>
        <v>15.929088279950017</v>
      </c>
      <c r="G310" s="70">
        <f t="shared" si="17"/>
        <v>16.386759945590768</v>
      </c>
      <c r="H310" s="70">
        <f t="shared" si="18"/>
        <v>16.265190483527618</v>
      </c>
      <c r="I310" s="70">
        <f t="shared" si="19"/>
        <v>16.100000000000001</v>
      </c>
      <c r="J310" s="70">
        <f>$J$20-$I310</f>
        <v>0.39999999999999858</v>
      </c>
      <c r="K310" s="69">
        <f>B310-J310</f>
        <v>0</v>
      </c>
      <c r="L310" s="70">
        <f>IF($L$20-$I310&gt;0,$L$20-$I310,0)</f>
        <v>0</v>
      </c>
      <c r="M310" s="70"/>
      <c r="O310"/>
      <c r="P310"/>
      <c r="Q310"/>
      <c r="R310"/>
      <c r="S310"/>
      <c r="T310"/>
      <c r="U310"/>
    </row>
    <row r="311" spans="1:21" x14ac:dyDescent="0.2">
      <c r="A311" s="91">
        <v>38639</v>
      </c>
      <c r="B311" s="92">
        <v>0.80000000000000071</v>
      </c>
      <c r="C311" s="95"/>
      <c r="D311" s="96"/>
      <c r="E311" s="42">
        <f>16.5-B311</f>
        <v>15.7</v>
      </c>
      <c r="F311" s="70">
        <f t="shared" si="16"/>
        <v>15.470995869093199</v>
      </c>
      <c r="G311" s="70">
        <f t="shared" si="17"/>
        <v>15.92908827995001</v>
      </c>
      <c r="H311" s="70">
        <f t="shared" si="18"/>
        <v>16.386759945590768</v>
      </c>
      <c r="I311" s="70">
        <f t="shared" si="19"/>
        <v>15.7</v>
      </c>
      <c r="J311" s="70">
        <f>$J$20-$I311</f>
        <v>0.80000000000000071</v>
      </c>
      <c r="K311" s="69">
        <f>B311-J311</f>
        <v>0</v>
      </c>
      <c r="L311" s="70">
        <f>IF($L$20-$I311&gt;0,$L$20-$I311,0)</f>
        <v>0</v>
      </c>
      <c r="M311" s="70"/>
      <c r="O311"/>
      <c r="P311"/>
      <c r="Q311"/>
      <c r="R311"/>
      <c r="S311"/>
      <c r="T311"/>
      <c r="U311"/>
    </row>
    <row r="312" spans="1:21" x14ac:dyDescent="0.2">
      <c r="A312" s="91">
        <v>38640</v>
      </c>
      <c r="B312" s="92">
        <v>1.6</v>
      </c>
      <c r="C312" s="95"/>
      <c r="D312" s="96"/>
      <c r="E312" s="42">
        <f>16.5-B312</f>
        <v>14.9</v>
      </c>
      <c r="F312" s="70">
        <f t="shared" si="16"/>
        <v>14.442987352128398</v>
      </c>
      <c r="G312" s="70">
        <f t="shared" si="17"/>
        <v>15.470995869093203</v>
      </c>
      <c r="H312" s="70">
        <f t="shared" si="18"/>
        <v>15.92908827995001</v>
      </c>
      <c r="I312" s="70">
        <f t="shared" si="19"/>
        <v>14.899999999999999</v>
      </c>
      <c r="J312" s="70">
        <f>$J$20-$I312</f>
        <v>1.6000000000000014</v>
      </c>
      <c r="K312" s="69">
        <f>B312-J312</f>
        <v>0</v>
      </c>
      <c r="L312" s="70">
        <f>IF($L$20-$I312&gt;0,$L$20-$I312,0)</f>
        <v>0.10000000000000142</v>
      </c>
      <c r="M312" s="70"/>
      <c r="O312"/>
      <c r="P312"/>
      <c r="Q312"/>
      <c r="R312"/>
      <c r="S312"/>
      <c r="T312"/>
      <c r="U312"/>
    </row>
    <row r="313" spans="1:21" x14ac:dyDescent="0.2">
      <c r="A313" s="91">
        <v>38641</v>
      </c>
      <c r="B313" s="92">
        <v>2.6</v>
      </c>
      <c r="C313" s="95"/>
      <c r="D313" s="96"/>
      <c r="E313" s="42">
        <f>16.5-B313</f>
        <v>13.9</v>
      </c>
      <c r="F313" s="70">
        <f t="shared" si="16"/>
        <v>13.366673679086935</v>
      </c>
      <c r="G313" s="70">
        <f t="shared" si="17"/>
        <v>14.442987352128398</v>
      </c>
      <c r="H313" s="70">
        <f t="shared" si="18"/>
        <v>15.470995869093205</v>
      </c>
      <c r="I313" s="70">
        <f t="shared" si="19"/>
        <v>13.9</v>
      </c>
      <c r="J313" s="70">
        <f>$J$20-$I313</f>
        <v>2.5999999999999996</v>
      </c>
      <c r="K313" s="69">
        <f>B313-J313</f>
        <v>0</v>
      </c>
      <c r="L313" s="70">
        <f>IF($L$20-$I313&gt;0,$L$20-$I313,0)</f>
        <v>1.0999999999999996</v>
      </c>
      <c r="M313" s="70"/>
      <c r="O313"/>
      <c r="P313"/>
      <c r="Q313"/>
      <c r="R313"/>
      <c r="S313"/>
      <c r="T313"/>
      <c r="U313"/>
    </row>
    <row r="314" spans="1:21" x14ac:dyDescent="0.2">
      <c r="A314" s="91">
        <v>38642</v>
      </c>
      <c r="B314" s="92">
        <v>4.4000000000000004</v>
      </c>
      <c r="C314" s="95"/>
      <c r="D314" s="96"/>
      <c r="E314" s="42">
        <f>16.5-B314</f>
        <v>12.1</v>
      </c>
      <c r="F314" s="70">
        <f t="shared" si="16"/>
        <v>11.076165268435133</v>
      </c>
      <c r="G314" s="70">
        <f t="shared" si="17"/>
        <v>13.366673679086935</v>
      </c>
      <c r="H314" s="70">
        <f t="shared" si="18"/>
        <v>14.442987352128398</v>
      </c>
      <c r="I314" s="70">
        <f t="shared" si="19"/>
        <v>12.1</v>
      </c>
      <c r="J314" s="70">
        <f>$J$20-$I314</f>
        <v>4.4000000000000004</v>
      </c>
      <c r="K314" s="69">
        <f>B314-J314</f>
        <v>0</v>
      </c>
      <c r="L314" s="70">
        <f>IF($L$20-$I314&gt;0,$L$20-$I314,0)</f>
        <v>2.9000000000000004</v>
      </c>
      <c r="M314" s="70"/>
      <c r="O314"/>
      <c r="P314"/>
      <c r="Q314"/>
      <c r="R314"/>
      <c r="S314"/>
      <c r="T314"/>
      <c r="U314"/>
    </row>
    <row r="315" spans="1:21" x14ac:dyDescent="0.2">
      <c r="A315" s="91">
        <v>38643</v>
      </c>
      <c r="B315" s="92">
        <v>5.8</v>
      </c>
      <c r="C315" s="95"/>
      <c r="D315" s="96"/>
      <c r="E315" s="42">
        <f>16.5-B315</f>
        <v>10.7</v>
      </c>
      <c r="F315" s="70">
        <f t="shared" si="16"/>
        <v>10.067471752601278</v>
      </c>
      <c r="G315" s="70">
        <f t="shared" si="17"/>
        <v>11.076165268435128</v>
      </c>
      <c r="H315" s="70">
        <f t="shared" si="18"/>
        <v>13.366673679086935</v>
      </c>
      <c r="I315" s="70">
        <f t="shared" si="19"/>
        <v>10.7</v>
      </c>
      <c r="J315" s="70">
        <f>$J$20-$I315</f>
        <v>5.8000000000000007</v>
      </c>
      <c r="K315" s="69">
        <f>B315-J315</f>
        <v>0</v>
      </c>
      <c r="L315" s="70">
        <f>IF($L$20-$I315&gt;0,$L$20-$I315,0)</f>
        <v>4.3000000000000007</v>
      </c>
      <c r="M315" s="70"/>
      <c r="O315"/>
      <c r="P315"/>
      <c r="Q315"/>
      <c r="R315"/>
      <c r="S315"/>
      <c r="T315"/>
      <c r="U315"/>
    </row>
    <row r="316" spans="1:21" x14ac:dyDescent="0.2">
      <c r="A316" s="91">
        <v>38644</v>
      </c>
      <c r="B316" s="92">
        <v>4.4000000000000004</v>
      </c>
      <c r="C316" s="95"/>
      <c r="D316" s="96"/>
      <c r="E316" s="42">
        <f>16.5-B316</f>
        <v>12.1</v>
      </c>
      <c r="F316" s="70">
        <f t="shared" si="16"/>
        <v>13.28690324562684</v>
      </c>
      <c r="G316" s="70">
        <f t="shared" si="17"/>
        <v>10.067471752601278</v>
      </c>
      <c r="H316" s="70">
        <f t="shared" si="18"/>
        <v>11.076165268435124</v>
      </c>
      <c r="I316" s="70">
        <f t="shared" si="19"/>
        <v>12.1</v>
      </c>
      <c r="J316" s="70">
        <f>$J$20-$I316</f>
        <v>4.4000000000000004</v>
      </c>
      <c r="K316" s="69">
        <f>B316-J316</f>
        <v>0</v>
      </c>
      <c r="L316" s="70">
        <f>IF($L$20-$I316&gt;0,$L$20-$I316,0)</f>
        <v>2.9000000000000004</v>
      </c>
      <c r="M316" s="70"/>
      <c r="O316"/>
      <c r="P316"/>
      <c r="Q316"/>
      <c r="R316"/>
      <c r="S316"/>
      <c r="T316"/>
      <c r="U316"/>
    </row>
    <row r="317" spans="1:21" x14ac:dyDescent="0.2">
      <c r="A317" s="91">
        <v>38645</v>
      </c>
      <c r="B317" s="92">
        <v>3.8</v>
      </c>
      <c r="C317" s="95"/>
      <c r="D317" s="96"/>
      <c r="E317" s="42">
        <f>16.5-B317</f>
        <v>12.7</v>
      </c>
      <c r="F317" s="70">
        <f t="shared" si="16"/>
        <v>12.845303085086368</v>
      </c>
      <c r="G317" s="70">
        <f t="shared" si="17"/>
        <v>13.286903245626837</v>
      </c>
      <c r="H317" s="70">
        <f t="shared" si="18"/>
        <v>10.06747175260128</v>
      </c>
      <c r="I317" s="70">
        <f t="shared" si="19"/>
        <v>12.7</v>
      </c>
      <c r="J317" s="70">
        <f>$J$20-$I317</f>
        <v>3.8000000000000007</v>
      </c>
      <c r="K317" s="69">
        <f>B317-J317</f>
        <v>0</v>
      </c>
      <c r="L317" s="70">
        <f>IF($L$20-$I317&gt;0,$L$20-$I317,0)</f>
        <v>2.3000000000000007</v>
      </c>
      <c r="M317" s="70"/>
      <c r="O317"/>
      <c r="P317"/>
      <c r="Q317"/>
      <c r="R317"/>
      <c r="S317"/>
      <c r="T317"/>
      <c r="U317"/>
    </row>
    <row r="318" spans="1:21" x14ac:dyDescent="0.2">
      <c r="A318" s="91">
        <v>38646</v>
      </c>
      <c r="B318" s="92">
        <v>3.2</v>
      </c>
      <c r="C318" s="95"/>
      <c r="D318" s="96"/>
      <c r="E318" s="42">
        <f>16.5-B318</f>
        <v>13.3</v>
      </c>
      <c r="F318" s="70">
        <f t="shared" si="16"/>
        <v>13.529531249852344</v>
      </c>
      <c r="G318" s="70">
        <f t="shared" si="17"/>
        <v>12.845303085086371</v>
      </c>
      <c r="H318" s="70">
        <f t="shared" si="18"/>
        <v>13.286903245626837</v>
      </c>
      <c r="I318" s="70">
        <f t="shared" si="19"/>
        <v>13.3</v>
      </c>
      <c r="J318" s="70">
        <f>$J$20-$I318</f>
        <v>3.1999999999999993</v>
      </c>
      <c r="K318" s="69">
        <f>B318-J318</f>
        <v>0</v>
      </c>
      <c r="L318" s="70">
        <f>IF($L$20-$I318&gt;0,$L$20-$I318,0)</f>
        <v>1.6999999999999993</v>
      </c>
      <c r="M318" s="70"/>
      <c r="O318"/>
      <c r="P318"/>
      <c r="Q318"/>
      <c r="R318"/>
      <c r="S318"/>
      <c r="T318"/>
      <c r="U318"/>
    </row>
    <row r="319" spans="1:21" x14ac:dyDescent="0.2">
      <c r="A319" s="91">
        <v>38647</v>
      </c>
      <c r="B319" s="92">
        <v>3.7</v>
      </c>
      <c r="C319" s="95"/>
      <c r="D319" s="96"/>
      <c r="E319" s="42">
        <f>16.5-B319</f>
        <v>12.8</v>
      </c>
      <c r="F319" s="70">
        <f t="shared" si="16"/>
        <v>12.427683860892769</v>
      </c>
      <c r="G319" s="70">
        <f t="shared" si="17"/>
        <v>13.52953124985234</v>
      </c>
      <c r="H319" s="70">
        <f t="shared" si="18"/>
        <v>12.845303085086375</v>
      </c>
      <c r="I319" s="70">
        <f t="shared" si="19"/>
        <v>12.8</v>
      </c>
      <c r="J319" s="70">
        <f>$J$20-$I319</f>
        <v>3.6999999999999993</v>
      </c>
      <c r="K319" s="69">
        <f>B319-J319</f>
        <v>0</v>
      </c>
      <c r="L319" s="70">
        <f>IF($L$20-$I319&gt;0,$L$20-$I319,0)</f>
        <v>2.1999999999999993</v>
      </c>
      <c r="M319" s="70"/>
      <c r="O319"/>
      <c r="P319"/>
      <c r="Q319"/>
      <c r="R319"/>
      <c r="S319"/>
      <c r="T319"/>
      <c r="U319"/>
    </row>
    <row r="320" spans="1:21" x14ac:dyDescent="0.2">
      <c r="A320" s="91">
        <v>38648</v>
      </c>
      <c r="B320" s="92">
        <v>3.7</v>
      </c>
      <c r="C320" s="95"/>
      <c r="D320" s="96"/>
      <c r="E320" s="42">
        <f>16.5-B320</f>
        <v>12.8</v>
      </c>
      <c r="F320" s="70">
        <f t="shared" si="16"/>
        <v>12.864569527911563</v>
      </c>
      <c r="G320" s="70">
        <f t="shared" si="17"/>
        <v>12.427683860892767</v>
      </c>
      <c r="H320" s="70">
        <f t="shared" si="18"/>
        <v>13.52953124985234</v>
      </c>
      <c r="I320" s="70">
        <f t="shared" si="19"/>
        <v>12.8</v>
      </c>
      <c r="J320" s="70">
        <f>$J$20-$I320</f>
        <v>3.6999999999999993</v>
      </c>
      <c r="K320" s="69">
        <f>B320-J320</f>
        <v>0</v>
      </c>
      <c r="L320" s="70">
        <f>IF($L$20-$I320&gt;0,$L$20-$I320,0)</f>
        <v>2.1999999999999993</v>
      </c>
      <c r="M320" s="70"/>
      <c r="O320"/>
      <c r="P320"/>
      <c r="Q320"/>
      <c r="R320"/>
      <c r="S320"/>
      <c r="T320"/>
      <c r="U320"/>
    </row>
    <row r="321" spans="1:21" x14ac:dyDescent="0.2">
      <c r="A321" s="91">
        <v>38649</v>
      </c>
      <c r="B321" s="92">
        <v>3.9</v>
      </c>
      <c r="C321" s="95"/>
      <c r="D321" s="96"/>
      <c r="E321" s="42">
        <f>16.5-B321</f>
        <v>12.6</v>
      </c>
      <c r="F321" s="70">
        <f t="shared" si="16"/>
        <v>12.496434592562091</v>
      </c>
      <c r="G321" s="70">
        <f t="shared" si="17"/>
        <v>12.864569527911563</v>
      </c>
      <c r="H321" s="70">
        <f t="shared" si="18"/>
        <v>12.427683860892769</v>
      </c>
      <c r="I321" s="70">
        <f t="shared" si="19"/>
        <v>12.600000000000001</v>
      </c>
      <c r="J321" s="70">
        <f>$J$20-$I321</f>
        <v>3.8999999999999986</v>
      </c>
      <c r="K321" s="69">
        <f>B321-J321</f>
        <v>0</v>
      </c>
      <c r="L321" s="70">
        <f>IF($L$20-$I321&gt;0,$L$20-$I321,0)</f>
        <v>2.3999999999999986</v>
      </c>
      <c r="M321" s="70"/>
      <c r="O321"/>
      <c r="P321"/>
      <c r="Q321"/>
      <c r="R321"/>
      <c r="S321"/>
      <c r="T321"/>
      <c r="U321"/>
    </row>
    <row r="322" spans="1:21" x14ac:dyDescent="0.2">
      <c r="A322" s="91">
        <v>38650</v>
      </c>
      <c r="B322" s="92">
        <v>2.8</v>
      </c>
      <c r="C322" s="95"/>
      <c r="D322" s="96"/>
      <c r="E322" s="42">
        <f>16.5-B322</f>
        <v>13.7</v>
      </c>
      <c r="F322" s="70">
        <f t="shared" si="16"/>
        <v>14.441021115733696</v>
      </c>
      <c r="G322" s="70">
        <f t="shared" si="17"/>
        <v>12.496434592562087</v>
      </c>
      <c r="H322" s="70">
        <f t="shared" si="18"/>
        <v>12.864569527911565</v>
      </c>
      <c r="I322" s="70">
        <f t="shared" si="19"/>
        <v>13.7</v>
      </c>
      <c r="J322" s="70">
        <f>$J$20-$I322</f>
        <v>2.8000000000000007</v>
      </c>
      <c r="K322" s="69">
        <f>B322-J322</f>
        <v>0</v>
      </c>
      <c r="L322" s="70">
        <f>IF($L$20-$I322&gt;0,$L$20-$I322,0)</f>
        <v>1.3000000000000007</v>
      </c>
      <c r="M322" s="70"/>
      <c r="O322"/>
      <c r="P322"/>
      <c r="Q322"/>
      <c r="R322"/>
      <c r="S322"/>
      <c r="T322"/>
      <c r="U322"/>
    </row>
    <row r="323" spans="1:21" x14ac:dyDescent="0.2">
      <c r="A323" s="91">
        <v>38651</v>
      </c>
      <c r="B323" s="92">
        <v>1.8</v>
      </c>
      <c r="C323" s="95"/>
      <c r="D323" s="96"/>
      <c r="E323" s="42">
        <f>16.5-B323</f>
        <v>14.7</v>
      </c>
      <c r="F323" s="70">
        <f t="shared" si="16"/>
        <v>15.196750343372804</v>
      </c>
      <c r="G323" s="70">
        <f t="shared" si="17"/>
        <v>14.441021115733696</v>
      </c>
      <c r="H323" s="70">
        <f t="shared" si="18"/>
        <v>12.496434592562089</v>
      </c>
      <c r="I323" s="70">
        <f t="shared" si="19"/>
        <v>14.7</v>
      </c>
      <c r="J323" s="70">
        <f>$J$20-$I323</f>
        <v>1.8000000000000007</v>
      </c>
      <c r="K323" s="69">
        <f>B323-J323</f>
        <v>0</v>
      </c>
      <c r="L323" s="70">
        <f>IF($L$20-$I323&gt;0,$L$20-$I323,0)</f>
        <v>0.30000000000000071</v>
      </c>
      <c r="M323" s="70"/>
      <c r="O323"/>
      <c r="P323"/>
      <c r="Q323"/>
      <c r="R323"/>
      <c r="S323"/>
      <c r="T323"/>
      <c r="U323"/>
    </row>
    <row r="324" spans="1:21" x14ac:dyDescent="0.2">
      <c r="A324" s="91">
        <v>38652</v>
      </c>
      <c r="B324" s="92">
        <v>0.19999999999999929</v>
      </c>
      <c r="C324" s="95"/>
      <c r="D324" s="96"/>
      <c r="E324" s="42">
        <f>16.5-B324</f>
        <v>16.3</v>
      </c>
      <c r="F324" s="70">
        <f t="shared" si="16"/>
        <v>17.161454642357985</v>
      </c>
      <c r="G324" s="70">
        <f t="shared" si="17"/>
        <v>15.196750343372804</v>
      </c>
      <c r="H324" s="70">
        <f t="shared" si="18"/>
        <v>14.441021115733701</v>
      </c>
      <c r="I324" s="70">
        <f t="shared" si="19"/>
        <v>16.3</v>
      </c>
      <c r="J324" s="70">
        <f>$J$20-$I324</f>
        <v>0.19999999999999929</v>
      </c>
      <c r="K324" s="69">
        <f>B324-J324</f>
        <v>0</v>
      </c>
      <c r="L324" s="70">
        <f>IF($L$20-$I324&gt;0,$L$20-$I324,0)</f>
        <v>0</v>
      </c>
      <c r="M324" s="70"/>
      <c r="O324"/>
      <c r="P324"/>
      <c r="Q324"/>
      <c r="R324"/>
      <c r="S324"/>
      <c r="T324"/>
      <c r="U324"/>
    </row>
    <row r="325" spans="1:21" x14ac:dyDescent="0.2">
      <c r="A325" s="91">
        <v>38653</v>
      </c>
      <c r="B325" s="92">
        <v>0</v>
      </c>
      <c r="C325" s="95"/>
      <c r="D325" s="96"/>
      <c r="E325" s="42">
        <f>16.5-B325</f>
        <v>16.5</v>
      </c>
      <c r="F325" s="70">
        <f t="shared" si="16"/>
        <v>16.386480954925538</v>
      </c>
      <c r="G325" s="70">
        <f t="shared" si="17"/>
        <v>17.161454642357988</v>
      </c>
      <c r="H325" s="70">
        <f t="shared" si="18"/>
        <v>15.1967503433728</v>
      </c>
      <c r="I325" s="70">
        <f t="shared" si="19"/>
        <v>16.5</v>
      </c>
      <c r="J325" s="70">
        <f>$J$20-$I325</f>
        <v>0</v>
      </c>
      <c r="K325" s="69">
        <f>B325-J325</f>
        <v>0</v>
      </c>
      <c r="L325" s="70">
        <f>IF($L$20-$I325&gt;0,$L$20-$I325,0)</f>
        <v>0</v>
      </c>
      <c r="M325" s="70"/>
      <c r="O325"/>
      <c r="P325"/>
      <c r="Q325"/>
      <c r="R325"/>
      <c r="S325"/>
      <c r="T325"/>
      <c r="U325"/>
    </row>
    <row r="326" spans="1:21" x14ac:dyDescent="0.2">
      <c r="A326" s="91">
        <v>38654</v>
      </c>
      <c r="B326" s="92">
        <v>0</v>
      </c>
      <c r="C326" s="95"/>
      <c r="D326" s="96"/>
      <c r="E326" s="42">
        <f>16.5-B326</f>
        <v>16.5</v>
      </c>
      <c r="F326" s="70">
        <f t="shared" si="16"/>
        <v>16.446517082144233</v>
      </c>
      <c r="G326" s="70">
        <f t="shared" si="17"/>
        <v>16.386480954925538</v>
      </c>
      <c r="H326" s="70">
        <f t="shared" si="18"/>
        <v>17.161454642357981</v>
      </c>
      <c r="I326" s="70">
        <f t="shared" si="19"/>
        <v>16.5</v>
      </c>
      <c r="J326" s="70">
        <f>$J$20-$I326</f>
        <v>0</v>
      </c>
      <c r="K326" s="69">
        <f>B326-J326</f>
        <v>0</v>
      </c>
      <c r="L326" s="70">
        <f>IF($L$20-$I326&gt;0,$L$20-$I326,0)</f>
        <v>0</v>
      </c>
      <c r="M326" s="70"/>
      <c r="O326"/>
      <c r="P326"/>
      <c r="Q326"/>
      <c r="R326"/>
      <c r="S326"/>
      <c r="T326"/>
      <c r="U326"/>
    </row>
    <row r="327" spans="1:21" x14ac:dyDescent="0.2">
      <c r="A327" s="91">
        <v>38655</v>
      </c>
      <c r="B327" s="92">
        <v>0</v>
      </c>
      <c r="C327" s="95"/>
      <c r="D327" s="96"/>
      <c r="E327" s="42">
        <f>16.5-B327</f>
        <v>16.5</v>
      </c>
      <c r="F327" s="70">
        <f t="shared" si="16"/>
        <v>16.545661299773627</v>
      </c>
      <c r="G327" s="70">
        <f t="shared" si="17"/>
        <v>16.446517082144233</v>
      </c>
      <c r="H327" s="70">
        <f t="shared" si="18"/>
        <v>16.386480954925531</v>
      </c>
      <c r="I327" s="70">
        <f t="shared" si="19"/>
        <v>16.5</v>
      </c>
      <c r="J327" s="70">
        <f>$J$20-$I327</f>
        <v>0</v>
      </c>
      <c r="K327" s="69">
        <f>B327-J327</f>
        <v>0</v>
      </c>
      <c r="L327" s="70">
        <f>IF($L$20-$I327&gt;0,$L$20-$I327,0)</f>
        <v>0</v>
      </c>
      <c r="M327" s="70"/>
      <c r="O327"/>
      <c r="P327"/>
      <c r="Q327"/>
      <c r="R327"/>
      <c r="S327"/>
      <c r="T327"/>
      <c r="U327"/>
    </row>
    <row r="328" spans="1:21" x14ac:dyDescent="0.2">
      <c r="A328" s="97">
        <v>38656</v>
      </c>
      <c r="B328" s="98">
        <v>0</v>
      </c>
      <c r="C328" s="99">
        <v>79.900000000000006</v>
      </c>
      <c r="D328" s="100">
        <v>80</v>
      </c>
      <c r="E328" s="42">
        <f>16.5-B328</f>
        <v>16.5</v>
      </c>
      <c r="F328" s="70">
        <f t="shared" si="16"/>
        <v>16.486083169755815</v>
      </c>
      <c r="G328" s="70">
        <f t="shared" si="17"/>
        <v>16.545661299773627</v>
      </c>
      <c r="H328" s="70">
        <f t="shared" si="18"/>
        <v>16.446517082144226</v>
      </c>
      <c r="I328" s="70">
        <f t="shared" si="19"/>
        <v>16.5</v>
      </c>
      <c r="J328" s="70">
        <f>$J$20-$I328</f>
        <v>0</v>
      </c>
      <c r="K328" s="69">
        <f>B328-J328</f>
        <v>0</v>
      </c>
      <c r="L328" s="70">
        <f>IF($L$20-$I328&gt;0,$L$20-$I328,0)</f>
        <v>0</v>
      </c>
      <c r="M328" s="70"/>
      <c r="O328"/>
      <c r="P328"/>
      <c r="Q328"/>
      <c r="R328"/>
      <c r="S328"/>
      <c r="T328"/>
      <c r="U328"/>
    </row>
    <row r="329" spans="1:21" x14ac:dyDescent="0.2">
      <c r="A329" s="91">
        <v>38657</v>
      </c>
      <c r="B329" s="92">
        <v>2.4</v>
      </c>
      <c r="C329" s="95"/>
      <c r="D329" s="96"/>
      <c r="E329" s="42">
        <f>16.5-B329</f>
        <v>14.1</v>
      </c>
      <c r="F329" s="70">
        <f t="shared" si="16"/>
        <v>12.499348198493156</v>
      </c>
      <c r="G329" s="70">
        <f t="shared" si="17"/>
        <v>16.486083169755812</v>
      </c>
      <c r="H329" s="70">
        <f t="shared" si="18"/>
        <v>16.545661299773631</v>
      </c>
      <c r="I329" s="70">
        <f t="shared" si="19"/>
        <v>14.1</v>
      </c>
      <c r="J329" s="70">
        <f>$J$20-$I329</f>
        <v>2.4000000000000004</v>
      </c>
      <c r="K329" s="69">
        <f>B329-J329</f>
        <v>0</v>
      </c>
      <c r="L329" s="70">
        <f>IF($L$20-$I329&gt;0,$L$20-$I329,0)</f>
        <v>0.90000000000000036</v>
      </c>
      <c r="M329" s="70"/>
      <c r="O329"/>
      <c r="P329"/>
      <c r="Q329"/>
      <c r="R329"/>
      <c r="S329"/>
      <c r="T329"/>
      <c r="U329"/>
    </row>
    <row r="330" spans="1:21" x14ac:dyDescent="0.2">
      <c r="A330" s="91">
        <v>38658</v>
      </c>
      <c r="B330" s="92">
        <v>3.2</v>
      </c>
      <c r="C330" s="95"/>
      <c r="D330" s="96"/>
      <c r="E330" s="42">
        <f>16.5-B330</f>
        <v>13.3</v>
      </c>
      <c r="F330" s="70">
        <f t="shared" si="16"/>
        <v>13.169312039127457</v>
      </c>
      <c r="G330" s="70">
        <f t="shared" si="17"/>
        <v>12.499348198493152</v>
      </c>
      <c r="H330" s="70">
        <f t="shared" si="18"/>
        <v>16.486083169755812</v>
      </c>
      <c r="I330" s="70">
        <f t="shared" si="19"/>
        <v>13.3</v>
      </c>
      <c r="J330" s="70">
        <f>$J$20-$I330</f>
        <v>3.1999999999999993</v>
      </c>
      <c r="K330" s="69">
        <f>B330-J330</f>
        <v>0</v>
      </c>
      <c r="L330" s="70">
        <f>IF($L$20-$I330&gt;0,$L$20-$I330,0)</f>
        <v>1.6999999999999993</v>
      </c>
      <c r="M330" s="70"/>
      <c r="O330"/>
      <c r="P330"/>
      <c r="Q330"/>
      <c r="R330"/>
      <c r="S330"/>
      <c r="T330"/>
      <c r="U330"/>
    </row>
    <row r="331" spans="1:21" x14ac:dyDescent="0.2">
      <c r="A331" s="91">
        <v>38659</v>
      </c>
      <c r="B331" s="92">
        <v>1.8</v>
      </c>
      <c r="C331" s="95"/>
      <c r="D331" s="96"/>
      <c r="E331" s="42">
        <f>16.5-B331</f>
        <v>14.7</v>
      </c>
      <c r="F331" s="70">
        <f t="shared" si="16"/>
        <v>15.832119280687412</v>
      </c>
      <c r="G331" s="70">
        <f t="shared" si="17"/>
        <v>13.16931203912746</v>
      </c>
      <c r="H331" s="70">
        <f t="shared" si="18"/>
        <v>12.499348198493152</v>
      </c>
      <c r="I331" s="70">
        <f t="shared" si="19"/>
        <v>14.7</v>
      </c>
      <c r="J331" s="70">
        <f>$J$20-$I331</f>
        <v>1.8000000000000007</v>
      </c>
      <c r="K331" s="69">
        <f>B331-J331</f>
        <v>0</v>
      </c>
      <c r="L331" s="70">
        <f>IF($L$20-$I331&gt;0,$L$20-$I331,0)</f>
        <v>0.30000000000000071</v>
      </c>
      <c r="M331" s="70"/>
      <c r="O331"/>
      <c r="P331"/>
      <c r="Q331"/>
      <c r="R331"/>
      <c r="S331"/>
      <c r="T331"/>
      <c r="U331"/>
    </row>
    <row r="332" spans="1:21" x14ac:dyDescent="0.2">
      <c r="A332" s="91">
        <v>38660</v>
      </c>
      <c r="B332" s="92">
        <v>2.7</v>
      </c>
      <c r="C332" s="95"/>
      <c r="D332" s="96"/>
      <c r="E332" s="42">
        <f>16.5-B332</f>
        <v>13.8</v>
      </c>
      <c r="F332" s="70">
        <f t="shared" si="16"/>
        <v>12.889055019801718</v>
      </c>
      <c r="G332" s="70">
        <f t="shared" si="17"/>
        <v>15.832119280687412</v>
      </c>
      <c r="H332" s="70">
        <f t="shared" si="18"/>
        <v>13.169312039127465</v>
      </c>
      <c r="I332" s="70">
        <f t="shared" si="19"/>
        <v>13.8</v>
      </c>
      <c r="J332" s="70">
        <f>$J$20-$I332</f>
        <v>2.6999999999999993</v>
      </c>
      <c r="K332" s="69">
        <f>B332-J332</f>
        <v>0</v>
      </c>
      <c r="L332" s="70">
        <f>IF($L$20-$I332&gt;0,$L$20-$I332,0)</f>
        <v>1.1999999999999993</v>
      </c>
      <c r="M332" s="70"/>
      <c r="O332"/>
      <c r="P332"/>
      <c r="Q332"/>
      <c r="R332"/>
      <c r="S332"/>
      <c r="T332"/>
      <c r="U332"/>
    </row>
    <row r="333" spans="1:21" x14ac:dyDescent="0.2">
      <c r="A333" s="91">
        <v>38661</v>
      </c>
      <c r="B333" s="92">
        <v>5.6</v>
      </c>
      <c r="C333" s="95"/>
      <c r="D333" s="96"/>
      <c r="E333" s="42">
        <f>16.5-B333</f>
        <v>10.9</v>
      </c>
      <c r="F333" s="70">
        <f t="shared" si="16"/>
        <v>9.0834526099845725</v>
      </c>
      <c r="G333" s="70">
        <f t="shared" si="17"/>
        <v>12.889055019801718</v>
      </c>
      <c r="H333" s="70">
        <f t="shared" si="18"/>
        <v>15.832119280687413</v>
      </c>
      <c r="I333" s="70">
        <f t="shared" si="19"/>
        <v>10.900000000000002</v>
      </c>
      <c r="J333" s="70">
        <f>$J$20-$I333</f>
        <v>5.5999999999999979</v>
      </c>
      <c r="K333" s="69">
        <f>B333-J333</f>
        <v>0</v>
      </c>
      <c r="L333" s="70">
        <f>IF($L$20-$I333&gt;0,$L$20-$I333,0)</f>
        <v>4.0999999999999979</v>
      </c>
      <c r="M333" s="70"/>
      <c r="O333"/>
      <c r="P333"/>
      <c r="Q333"/>
      <c r="R333"/>
      <c r="S333"/>
      <c r="T333"/>
      <c r="U333"/>
    </row>
    <row r="334" spans="1:21" x14ac:dyDescent="0.2">
      <c r="A334" s="91">
        <v>38662</v>
      </c>
      <c r="B334" s="92">
        <v>5.8</v>
      </c>
      <c r="C334" s="95"/>
      <c r="D334" s="96"/>
      <c r="E334" s="42">
        <f>16.5-B334</f>
        <v>10.7</v>
      </c>
      <c r="F334" s="70">
        <f t="shared" si="16"/>
        <v>11.143431191707426</v>
      </c>
      <c r="G334" s="70">
        <f t="shared" si="17"/>
        <v>9.0834526099845725</v>
      </c>
      <c r="H334" s="70">
        <f t="shared" si="18"/>
        <v>12.889055019801718</v>
      </c>
      <c r="I334" s="70">
        <f t="shared" si="19"/>
        <v>10.7</v>
      </c>
      <c r="J334" s="70">
        <f>$J$20-$I334</f>
        <v>5.8000000000000007</v>
      </c>
      <c r="K334" s="69">
        <f>B334-J334</f>
        <v>0</v>
      </c>
      <c r="L334" s="70">
        <f>IF($L$20-$I334&gt;0,$L$20-$I334,0)</f>
        <v>4.3000000000000007</v>
      </c>
      <c r="M334" s="70"/>
      <c r="O334"/>
      <c r="P334"/>
      <c r="Q334"/>
      <c r="R334"/>
      <c r="S334"/>
      <c r="T334"/>
      <c r="U334"/>
    </row>
    <row r="335" spans="1:21" x14ac:dyDescent="0.2">
      <c r="A335" s="91">
        <v>38663</v>
      </c>
      <c r="B335" s="92">
        <v>5.8</v>
      </c>
      <c r="C335" s="95"/>
      <c r="D335" s="96"/>
      <c r="E335" s="42">
        <f>16.5-B335</f>
        <v>10.7</v>
      </c>
      <c r="F335" s="70">
        <f t="shared" si="16"/>
        <v>10.747708969148858</v>
      </c>
      <c r="G335" s="70">
        <f t="shared" si="17"/>
        <v>11.143431191707425</v>
      </c>
      <c r="H335" s="70">
        <f t="shared" si="18"/>
        <v>9.0834526099845725</v>
      </c>
      <c r="I335" s="70">
        <f t="shared" si="19"/>
        <v>10.7</v>
      </c>
      <c r="J335" s="70">
        <f>$J$20-$I335</f>
        <v>5.8000000000000007</v>
      </c>
      <c r="K335" s="69">
        <f>B335-J335</f>
        <v>0</v>
      </c>
      <c r="L335" s="70">
        <f>IF($L$20-$I335&gt;0,$L$20-$I335,0)</f>
        <v>4.3000000000000007</v>
      </c>
      <c r="M335" s="70"/>
      <c r="O335"/>
      <c r="P335"/>
      <c r="Q335"/>
      <c r="R335"/>
      <c r="S335"/>
      <c r="T335"/>
      <c r="U335"/>
    </row>
    <row r="336" spans="1:21" x14ac:dyDescent="0.2">
      <c r="A336" s="91">
        <v>38664</v>
      </c>
      <c r="B336" s="92">
        <v>4.3</v>
      </c>
      <c r="C336" s="95"/>
      <c r="D336" s="96"/>
      <c r="E336" s="42">
        <f>16.5-B336</f>
        <v>12.2</v>
      </c>
      <c r="F336" s="70">
        <f t="shared" si="16"/>
        <v>13.102240316807666</v>
      </c>
      <c r="G336" s="70">
        <f t="shared" si="17"/>
        <v>10.747708969148858</v>
      </c>
      <c r="H336" s="70">
        <f t="shared" si="18"/>
        <v>11.143431191707425</v>
      </c>
      <c r="I336" s="70">
        <f t="shared" si="19"/>
        <v>12.2</v>
      </c>
      <c r="J336" s="70">
        <f>$J$20-$I336</f>
        <v>4.3000000000000007</v>
      </c>
      <c r="K336" s="69">
        <f>B336-J336</f>
        <v>0</v>
      </c>
      <c r="L336" s="70">
        <f>IF($L$20-$I336&gt;0,$L$20-$I336,0)</f>
        <v>2.8000000000000007</v>
      </c>
      <c r="M336" s="70"/>
      <c r="O336"/>
      <c r="P336"/>
      <c r="Q336"/>
      <c r="R336"/>
      <c r="S336"/>
      <c r="T336"/>
      <c r="U336"/>
    </row>
    <row r="337" spans="1:21" x14ac:dyDescent="0.2">
      <c r="A337" s="91">
        <v>38665</v>
      </c>
      <c r="B337" s="92">
        <v>5.8</v>
      </c>
      <c r="C337" s="95"/>
      <c r="D337" s="96"/>
      <c r="E337" s="42">
        <f>16.5-B337</f>
        <v>10.7</v>
      </c>
      <c r="F337" s="70">
        <f t="shared" si="16"/>
        <v>9.4909283467380234</v>
      </c>
      <c r="G337" s="70">
        <f t="shared" si="17"/>
        <v>13.102240316807665</v>
      </c>
      <c r="H337" s="70">
        <f t="shared" si="18"/>
        <v>10.747708969148858</v>
      </c>
      <c r="I337" s="70">
        <f t="shared" si="19"/>
        <v>10.7</v>
      </c>
      <c r="J337" s="70">
        <f>$J$20-$I337</f>
        <v>5.8000000000000007</v>
      </c>
      <c r="K337" s="69">
        <f>B337-J337</f>
        <v>0</v>
      </c>
      <c r="L337" s="70">
        <f>IF($L$20-$I337&gt;0,$L$20-$I337,0)</f>
        <v>4.3000000000000007</v>
      </c>
      <c r="M337" s="70"/>
      <c r="O337"/>
      <c r="P337"/>
      <c r="Q337"/>
      <c r="R337"/>
      <c r="S337"/>
      <c r="T337"/>
      <c r="U337"/>
    </row>
    <row r="338" spans="1:21" x14ac:dyDescent="0.2">
      <c r="A338" s="91">
        <v>38666</v>
      </c>
      <c r="B338" s="92">
        <v>7.6</v>
      </c>
      <c r="C338" s="95"/>
      <c r="D338" s="96"/>
      <c r="E338" s="42">
        <f>16.5-B338</f>
        <v>8.9</v>
      </c>
      <c r="F338" s="70">
        <f t="shared" si="16"/>
        <v>7.9041624404963784</v>
      </c>
      <c r="G338" s="70">
        <f t="shared" si="17"/>
        <v>9.4909283467380234</v>
      </c>
      <c r="H338" s="70">
        <f t="shared" si="18"/>
        <v>13.102240316807663</v>
      </c>
      <c r="I338" s="70">
        <f t="shared" si="19"/>
        <v>8.9</v>
      </c>
      <c r="J338" s="70">
        <f>$J$20-$I338</f>
        <v>7.6</v>
      </c>
      <c r="K338" s="69">
        <f>B338-J338</f>
        <v>0</v>
      </c>
      <c r="L338" s="70">
        <f>IF($L$20-$I338&gt;0,$L$20-$I338,0)</f>
        <v>6.1</v>
      </c>
      <c r="M338" s="70"/>
      <c r="O338"/>
      <c r="P338"/>
      <c r="Q338"/>
      <c r="R338"/>
      <c r="S338"/>
      <c r="T338"/>
      <c r="U338"/>
    </row>
    <row r="339" spans="1:21" x14ac:dyDescent="0.2">
      <c r="A339" s="91">
        <v>38667</v>
      </c>
      <c r="B339" s="92">
        <v>6.8</v>
      </c>
      <c r="C339" s="95"/>
      <c r="D339" s="96"/>
      <c r="E339" s="42">
        <f>16.5-B339</f>
        <v>9.6999999999999993</v>
      </c>
      <c r="F339" s="70">
        <f t="shared" si="16"/>
        <v>10.632764055295473</v>
      </c>
      <c r="G339" s="70">
        <f t="shared" si="17"/>
        <v>7.9041624404963784</v>
      </c>
      <c r="H339" s="70">
        <f t="shared" si="18"/>
        <v>9.4909283467380234</v>
      </c>
      <c r="I339" s="70">
        <f t="shared" si="19"/>
        <v>9.6999999999999993</v>
      </c>
      <c r="J339" s="70">
        <f>$J$20-$I339</f>
        <v>6.8000000000000007</v>
      </c>
      <c r="K339" s="69">
        <f>B339-J339</f>
        <v>0</v>
      </c>
      <c r="L339" s="70">
        <f>IF($L$20-$I339&gt;0,$L$20-$I339,0)</f>
        <v>5.3000000000000007</v>
      </c>
      <c r="M339" s="70"/>
      <c r="O339"/>
      <c r="P339"/>
      <c r="Q339"/>
      <c r="R339"/>
      <c r="S339"/>
      <c r="T339"/>
      <c r="U339"/>
    </row>
    <row r="340" spans="1:21" x14ac:dyDescent="0.2">
      <c r="A340" s="91">
        <v>38668</v>
      </c>
      <c r="B340" s="92">
        <v>7.8</v>
      </c>
      <c r="C340" s="95"/>
      <c r="D340" s="96"/>
      <c r="E340" s="42">
        <f>16.5-B340</f>
        <v>8.6999999999999993</v>
      </c>
      <c r="F340" s="70">
        <f t="shared" si="16"/>
        <v>7.8662575656028668</v>
      </c>
      <c r="G340" s="70">
        <f t="shared" si="17"/>
        <v>10.632764055295473</v>
      </c>
      <c r="H340" s="70">
        <f t="shared" si="18"/>
        <v>7.9041624404963784</v>
      </c>
      <c r="I340" s="70">
        <f t="shared" si="19"/>
        <v>8.6999999999999993</v>
      </c>
      <c r="J340" s="70">
        <f>$J$20-$I340</f>
        <v>7.8000000000000007</v>
      </c>
      <c r="K340" s="69">
        <f>B340-J340</f>
        <v>0</v>
      </c>
      <c r="L340" s="70">
        <f>IF($L$20-$I340&gt;0,$L$20-$I340,0)</f>
        <v>6.3000000000000007</v>
      </c>
      <c r="M340" s="70"/>
      <c r="O340"/>
      <c r="P340"/>
      <c r="Q340"/>
      <c r="R340"/>
      <c r="S340"/>
      <c r="T340"/>
      <c r="U340"/>
    </row>
    <row r="341" spans="1:21" x14ac:dyDescent="0.2">
      <c r="A341" s="91">
        <v>38669</v>
      </c>
      <c r="B341" s="92">
        <v>7.7</v>
      </c>
      <c r="C341" s="95"/>
      <c r="D341" s="96"/>
      <c r="E341" s="42">
        <f>16.5-B341</f>
        <v>8.8000000000000007</v>
      </c>
      <c r="F341" s="70">
        <f t="shared" si="16"/>
        <v>8.9614105413159884</v>
      </c>
      <c r="G341" s="70">
        <f t="shared" si="17"/>
        <v>7.8662575656028677</v>
      </c>
      <c r="H341" s="70">
        <f t="shared" si="18"/>
        <v>10.632764055295473</v>
      </c>
      <c r="I341" s="70">
        <f t="shared" si="19"/>
        <v>8.8000000000000007</v>
      </c>
      <c r="J341" s="70">
        <f>$J$20-$I341</f>
        <v>7.6999999999999993</v>
      </c>
      <c r="K341" s="69">
        <f>B341-J341</f>
        <v>0</v>
      </c>
      <c r="L341" s="70">
        <f>IF($L$20-$I341&gt;0,$L$20-$I341,0)</f>
        <v>6.1999999999999993</v>
      </c>
      <c r="M341" s="70"/>
      <c r="O341"/>
      <c r="P341"/>
      <c r="Q341"/>
      <c r="R341"/>
      <c r="S341"/>
      <c r="T341"/>
      <c r="U341"/>
    </row>
    <row r="342" spans="1:21" x14ac:dyDescent="0.2">
      <c r="A342" s="91">
        <v>38670</v>
      </c>
      <c r="B342" s="92">
        <v>9.6999999999999993</v>
      </c>
      <c r="C342" s="95"/>
      <c r="D342" s="96"/>
      <c r="E342" s="42">
        <f>16.5-B342</f>
        <v>6.8000000000000007</v>
      </c>
      <c r="F342" s="70">
        <f t="shared" si="16"/>
        <v>5.5415851350748628</v>
      </c>
      <c r="G342" s="70">
        <f t="shared" si="17"/>
        <v>8.9614105413159884</v>
      </c>
      <c r="H342" s="70">
        <f t="shared" si="18"/>
        <v>7.8662575656028677</v>
      </c>
      <c r="I342" s="70">
        <f t="shared" si="19"/>
        <v>6.8000000000000007</v>
      </c>
      <c r="J342" s="70">
        <f>$J$20-$I342</f>
        <v>9.6999999999999993</v>
      </c>
      <c r="K342" s="69">
        <f>B342-J342</f>
        <v>0</v>
      </c>
      <c r="L342" s="70">
        <f>IF($L$20-$I342&gt;0,$L$20-$I342,0)</f>
        <v>8.1999999999999993</v>
      </c>
      <c r="M342" s="70"/>
      <c r="O342"/>
      <c r="P342"/>
      <c r="Q342"/>
      <c r="R342"/>
      <c r="S342"/>
      <c r="T342"/>
      <c r="U342"/>
    </row>
    <row r="343" spans="1:21" x14ac:dyDescent="0.2">
      <c r="A343" s="91">
        <v>38671</v>
      </c>
      <c r="B343" s="92">
        <v>10.5</v>
      </c>
      <c r="C343" s="95"/>
      <c r="D343" s="96"/>
      <c r="E343" s="42">
        <f>16.5-B343</f>
        <v>6</v>
      </c>
      <c r="F343" s="70">
        <f t="shared" si="16"/>
        <v>5.7356390089099047</v>
      </c>
      <c r="G343" s="70">
        <f t="shared" si="17"/>
        <v>5.5415851350748619</v>
      </c>
      <c r="H343" s="70">
        <f t="shared" si="18"/>
        <v>8.9614105413159884</v>
      </c>
      <c r="I343" s="70">
        <f t="shared" si="19"/>
        <v>6</v>
      </c>
      <c r="J343" s="70">
        <f>$J$20-$I343</f>
        <v>10.5</v>
      </c>
      <c r="K343" s="69">
        <f>B343-J343</f>
        <v>0</v>
      </c>
      <c r="L343" s="70">
        <f>IF($L$20-$I343&gt;0,$L$20-$I343,0)</f>
        <v>9</v>
      </c>
      <c r="M343" s="70"/>
      <c r="O343"/>
      <c r="P343"/>
      <c r="Q343"/>
      <c r="R343"/>
      <c r="S343"/>
      <c r="T343"/>
      <c r="U343"/>
    </row>
    <row r="344" spans="1:21" x14ac:dyDescent="0.2">
      <c r="A344" s="91">
        <v>38672</v>
      </c>
      <c r="B344" s="92">
        <v>11.2</v>
      </c>
      <c r="C344" s="95"/>
      <c r="D344" s="96"/>
      <c r="E344" s="42">
        <f>16.5-B344</f>
        <v>5.3000000000000007</v>
      </c>
      <c r="F344" s="70">
        <f t="shared" si="16"/>
        <v>5.0419163063659056</v>
      </c>
      <c r="G344" s="70">
        <f t="shared" si="17"/>
        <v>5.7356390089099039</v>
      </c>
      <c r="H344" s="70">
        <f t="shared" si="18"/>
        <v>5.5415851350748619</v>
      </c>
      <c r="I344" s="70">
        <f t="shared" si="19"/>
        <v>5.3000000000000007</v>
      </c>
      <c r="J344" s="70">
        <f>$J$20-$I344</f>
        <v>11.2</v>
      </c>
      <c r="K344" s="69">
        <f>B344-J344</f>
        <v>0</v>
      </c>
      <c r="L344" s="70">
        <f>IF($L$20-$I344&gt;0,$L$20-$I344,0)</f>
        <v>9.6999999999999993</v>
      </c>
      <c r="M344" s="70"/>
      <c r="O344"/>
      <c r="P344"/>
      <c r="Q344"/>
      <c r="R344"/>
      <c r="S344"/>
      <c r="T344"/>
      <c r="U344"/>
    </row>
    <row r="345" spans="1:21" x14ac:dyDescent="0.2">
      <c r="A345" s="91">
        <v>38673</v>
      </c>
      <c r="B345" s="92">
        <v>12.1</v>
      </c>
      <c r="C345" s="95"/>
      <c r="D345" s="96"/>
      <c r="E345" s="42">
        <f>16.5-B345</f>
        <v>4.4000000000000004</v>
      </c>
      <c r="F345" s="70">
        <f t="shared" si="16"/>
        <v>3.8564353453320641</v>
      </c>
      <c r="G345" s="70">
        <f t="shared" si="17"/>
        <v>5.0419163063659056</v>
      </c>
      <c r="H345" s="70">
        <f t="shared" si="18"/>
        <v>5.735639008909903</v>
      </c>
      <c r="I345" s="70">
        <f t="shared" si="19"/>
        <v>4.4000000000000004</v>
      </c>
      <c r="J345" s="70">
        <f>$J$20-$I345</f>
        <v>12.1</v>
      </c>
      <c r="K345" s="69">
        <f>B345-J345</f>
        <v>0</v>
      </c>
      <c r="L345" s="70">
        <f>IF($L$20-$I345&gt;0,$L$20-$I345,0)</f>
        <v>10.6</v>
      </c>
      <c r="M345" s="70"/>
      <c r="O345"/>
      <c r="P345"/>
      <c r="Q345"/>
      <c r="R345"/>
      <c r="S345"/>
      <c r="T345"/>
      <c r="U345"/>
    </row>
    <row r="346" spans="1:21" x14ac:dyDescent="0.2">
      <c r="A346" s="91">
        <v>38674</v>
      </c>
      <c r="B346" s="92">
        <v>12.8</v>
      </c>
      <c r="C346" s="95"/>
      <c r="D346" s="96"/>
      <c r="E346" s="42">
        <f>16.5-B346</f>
        <v>3.6999999999999993</v>
      </c>
      <c r="F346" s="70">
        <f t="shared" ref="F346:F389" si="20">(E346-$G$20*F345-$H$20*G345)/$F$20</f>
        <v>3.398129609606316</v>
      </c>
      <c r="G346" s="70">
        <f t="shared" ref="G346:G389" si="21">(E346-$F$20*F346-$H$20*G345)/$G$20</f>
        <v>3.8564353453320641</v>
      </c>
      <c r="H346" s="70">
        <f t="shared" ref="H346:H389" si="22">(E346-$F$20*F346-$G$20*G346)/$H$20</f>
        <v>5.0419163063659056</v>
      </c>
      <c r="I346" s="70">
        <f t="shared" ref="I346:I389" si="23">(F346*$F$20+G346*$G$20+H346*$H$20)</f>
        <v>3.6999999999999993</v>
      </c>
      <c r="J346" s="70">
        <f>$J$20-$I346</f>
        <v>12.8</v>
      </c>
      <c r="K346" s="69">
        <f>B346-J346</f>
        <v>0</v>
      </c>
      <c r="L346" s="70">
        <f>IF($L$20-$I346&gt;0,$L$20-$I346,0)</f>
        <v>11.3</v>
      </c>
      <c r="M346" s="70"/>
      <c r="O346"/>
      <c r="P346"/>
      <c r="Q346"/>
      <c r="R346"/>
      <c r="S346"/>
      <c r="T346"/>
      <c r="U346"/>
    </row>
    <row r="347" spans="1:21" x14ac:dyDescent="0.2">
      <c r="A347" s="91">
        <v>38675</v>
      </c>
      <c r="B347" s="92">
        <v>15</v>
      </c>
      <c r="C347" s="95"/>
      <c r="D347" s="96"/>
      <c r="E347" s="42">
        <f>16.5-B347</f>
        <v>1.5</v>
      </c>
      <c r="F347" s="70">
        <f t="shared" si="20"/>
        <v>0.15819597097483135</v>
      </c>
      <c r="G347" s="70">
        <f t="shared" si="21"/>
        <v>3.398129609606316</v>
      </c>
      <c r="H347" s="70">
        <f t="shared" si="22"/>
        <v>3.8564353453320632</v>
      </c>
      <c r="I347" s="70">
        <f t="shared" si="23"/>
        <v>1.5</v>
      </c>
      <c r="J347" s="70">
        <f>$J$20-$I347</f>
        <v>15</v>
      </c>
      <c r="K347" s="69">
        <f>B347-J347</f>
        <v>0</v>
      </c>
      <c r="L347" s="70">
        <f>IF($L$20-$I347&gt;0,$L$20-$I347,0)</f>
        <v>13.5</v>
      </c>
      <c r="M347" s="70"/>
      <c r="O347"/>
      <c r="P347"/>
      <c r="Q347"/>
      <c r="R347"/>
      <c r="S347"/>
      <c r="T347"/>
      <c r="U347"/>
    </row>
    <row r="348" spans="1:21" x14ac:dyDescent="0.2">
      <c r="A348" s="91">
        <v>38676</v>
      </c>
      <c r="B348" s="92">
        <v>15.6</v>
      </c>
      <c r="C348" s="95"/>
      <c r="D348" s="96"/>
      <c r="E348" s="42">
        <f>16.5-B348</f>
        <v>0.90000000000000036</v>
      </c>
      <c r="F348" s="70">
        <f t="shared" si="20"/>
        <v>0.85454707957819886</v>
      </c>
      <c r="G348" s="70">
        <f t="shared" si="21"/>
        <v>0.15819597097483151</v>
      </c>
      <c r="H348" s="70">
        <f t="shared" si="22"/>
        <v>3.398129609606316</v>
      </c>
      <c r="I348" s="70">
        <f t="shared" si="23"/>
        <v>0.90000000000000036</v>
      </c>
      <c r="J348" s="70">
        <f>$J$20-$I348</f>
        <v>15.6</v>
      </c>
      <c r="K348" s="69">
        <f>B348-J348</f>
        <v>0</v>
      </c>
      <c r="L348" s="70">
        <f>IF($L$20-$I348&gt;0,$L$20-$I348,0)</f>
        <v>14.1</v>
      </c>
      <c r="M348" s="70"/>
      <c r="O348"/>
      <c r="P348"/>
      <c r="Q348"/>
      <c r="R348"/>
      <c r="S348"/>
      <c r="T348"/>
      <c r="U348"/>
    </row>
    <row r="349" spans="1:21" x14ac:dyDescent="0.2">
      <c r="A349" s="91">
        <v>38677</v>
      </c>
      <c r="B349" s="92">
        <v>13.8</v>
      </c>
      <c r="C349" s="95"/>
      <c r="D349" s="96"/>
      <c r="E349" s="42">
        <f>16.5-B349</f>
        <v>2.6999999999999993</v>
      </c>
      <c r="F349" s="70">
        <f t="shared" si="20"/>
        <v>4.0463604650484282</v>
      </c>
      <c r="G349" s="70">
        <f t="shared" si="21"/>
        <v>0.85454707957819809</v>
      </c>
      <c r="H349" s="70">
        <f t="shared" si="22"/>
        <v>0.15819597097483151</v>
      </c>
      <c r="I349" s="70">
        <f t="shared" si="23"/>
        <v>2.6999999999999993</v>
      </c>
      <c r="J349" s="70">
        <f>$J$20-$I349</f>
        <v>13.8</v>
      </c>
      <c r="K349" s="69">
        <f>B349-J349</f>
        <v>0</v>
      </c>
      <c r="L349" s="70">
        <f>IF($L$20-$I349&gt;0,$L$20-$I349,0)</f>
        <v>12.3</v>
      </c>
      <c r="M349" s="70"/>
      <c r="O349"/>
      <c r="P349"/>
      <c r="Q349"/>
      <c r="R349"/>
      <c r="S349"/>
      <c r="T349"/>
      <c r="U349"/>
    </row>
    <row r="350" spans="1:21" x14ac:dyDescent="0.2">
      <c r="A350" s="91">
        <v>38678</v>
      </c>
      <c r="B350" s="92">
        <v>13.8</v>
      </c>
      <c r="C350" s="95"/>
      <c r="D350" s="96"/>
      <c r="E350" s="42">
        <f>16.5-B350</f>
        <v>2.6999999999999993</v>
      </c>
      <c r="F350" s="70">
        <f t="shared" si="20"/>
        <v>2.334395254212752</v>
      </c>
      <c r="G350" s="70">
        <f t="shared" si="21"/>
        <v>4.0463604650484282</v>
      </c>
      <c r="H350" s="70">
        <f t="shared" si="22"/>
        <v>0.85454707957819842</v>
      </c>
      <c r="I350" s="70">
        <f t="shared" si="23"/>
        <v>2.6999999999999993</v>
      </c>
      <c r="J350" s="70">
        <f>$J$20-$I350</f>
        <v>13.8</v>
      </c>
      <c r="K350" s="69">
        <f>B350-J350</f>
        <v>0</v>
      </c>
      <c r="L350" s="70">
        <f>IF($L$20-$I350&gt;0,$L$20-$I350,0)</f>
        <v>12.3</v>
      </c>
      <c r="M350" s="70"/>
      <c r="O350"/>
      <c r="P350"/>
      <c r="Q350"/>
      <c r="R350"/>
      <c r="S350"/>
      <c r="T350"/>
      <c r="U350"/>
    </row>
    <row r="351" spans="1:21" x14ac:dyDescent="0.2">
      <c r="A351" s="91">
        <v>38679</v>
      </c>
      <c r="B351" s="92">
        <v>14.9</v>
      </c>
      <c r="C351" s="95"/>
      <c r="D351" s="96"/>
      <c r="E351" s="42">
        <f>16.5-B351</f>
        <v>1.5999999999999996</v>
      </c>
      <c r="F351" s="70">
        <f t="shared" si="20"/>
        <v>0.8250756287188854</v>
      </c>
      <c r="G351" s="70">
        <f t="shared" si="21"/>
        <v>2.334395254212752</v>
      </c>
      <c r="H351" s="70">
        <f t="shared" si="22"/>
        <v>4.0463604650484282</v>
      </c>
      <c r="I351" s="70">
        <f t="shared" si="23"/>
        <v>1.5999999999999996</v>
      </c>
      <c r="J351" s="70">
        <f>$J$20-$I351</f>
        <v>14.9</v>
      </c>
      <c r="K351" s="69">
        <f>B351-J351</f>
        <v>0</v>
      </c>
      <c r="L351" s="70">
        <f>IF($L$20-$I351&gt;0,$L$20-$I351,0)</f>
        <v>13.4</v>
      </c>
      <c r="M351" s="70"/>
      <c r="O351"/>
      <c r="P351"/>
      <c r="Q351"/>
      <c r="R351"/>
      <c r="S351"/>
      <c r="T351"/>
      <c r="U351"/>
    </row>
    <row r="352" spans="1:21" x14ac:dyDescent="0.2">
      <c r="A352" s="91">
        <v>38680</v>
      </c>
      <c r="B352" s="92">
        <v>15.1</v>
      </c>
      <c r="C352" s="95"/>
      <c r="D352" s="96"/>
      <c r="E352" s="42">
        <f>16.5-B352</f>
        <v>1.4000000000000004</v>
      </c>
      <c r="F352" s="70">
        <f t="shared" si="20"/>
        <v>1.531729643271766</v>
      </c>
      <c r="G352" s="70">
        <f t="shared" si="21"/>
        <v>0.8250756287188854</v>
      </c>
      <c r="H352" s="70">
        <f t="shared" si="22"/>
        <v>2.334395254212752</v>
      </c>
      <c r="I352" s="70">
        <f t="shared" si="23"/>
        <v>1.4000000000000004</v>
      </c>
      <c r="J352" s="70">
        <f>$J$20-$I352</f>
        <v>15.1</v>
      </c>
      <c r="K352" s="69">
        <f>B352-J352</f>
        <v>0</v>
      </c>
      <c r="L352" s="70">
        <f>IF($L$20-$I352&gt;0,$L$20-$I352,0)</f>
        <v>13.6</v>
      </c>
      <c r="M352" s="70"/>
      <c r="O352"/>
      <c r="P352"/>
      <c r="Q352"/>
      <c r="R352"/>
      <c r="S352"/>
      <c r="T352"/>
      <c r="U352"/>
    </row>
    <row r="353" spans="1:21" x14ac:dyDescent="0.2">
      <c r="A353" s="91">
        <v>38681</v>
      </c>
      <c r="B353" s="92">
        <v>15</v>
      </c>
      <c r="C353" s="95"/>
      <c r="D353" s="96"/>
      <c r="E353" s="42">
        <f>16.5-B353</f>
        <v>1.5</v>
      </c>
      <c r="F353" s="70">
        <f t="shared" si="20"/>
        <v>1.5966225735776363</v>
      </c>
      <c r="G353" s="70">
        <f t="shared" si="21"/>
        <v>1.5317296432717658</v>
      </c>
      <c r="H353" s="70">
        <f t="shared" si="22"/>
        <v>0.8250756287188854</v>
      </c>
      <c r="I353" s="70">
        <f t="shared" si="23"/>
        <v>1.5</v>
      </c>
      <c r="J353" s="70">
        <f>$J$20-$I353</f>
        <v>15</v>
      </c>
      <c r="K353" s="69">
        <f>B353-J353</f>
        <v>0</v>
      </c>
      <c r="L353" s="70">
        <f>IF($L$20-$I353&gt;0,$L$20-$I353,0)</f>
        <v>13.5</v>
      </c>
      <c r="M353" s="70"/>
      <c r="O353"/>
      <c r="P353"/>
      <c r="Q353"/>
      <c r="R353"/>
      <c r="S353"/>
      <c r="T353"/>
      <c r="U353"/>
    </row>
    <row r="354" spans="1:21" x14ac:dyDescent="0.2">
      <c r="A354" s="91">
        <v>38682</v>
      </c>
      <c r="B354" s="92">
        <v>15.5</v>
      </c>
      <c r="C354" s="95"/>
      <c r="D354" s="96"/>
      <c r="E354" s="42">
        <f>16.5-B354</f>
        <v>1</v>
      </c>
      <c r="F354" s="70">
        <f t="shared" si="20"/>
        <v>0.61306710599922087</v>
      </c>
      <c r="G354" s="70">
        <f t="shared" si="21"/>
        <v>1.596622573577636</v>
      </c>
      <c r="H354" s="70">
        <f t="shared" si="22"/>
        <v>1.5317296432717664</v>
      </c>
      <c r="I354" s="70">
        <f t="shared" si="23"/>
        <v>1</v>
      </c>
      <c r="J354" s="70">
        <f>$J$20-$I354</f>
        <v>15.5</v>
      </c>
      <c r="K354" s="69">
        <f>B354-J354</f>
        <v>0</v>
      </c>
      <c r="L354" s="70">
        <f>IF($L$20-$I354&gt;0,$L$20-$I354,0)</f>
        <v>14</v>
      </c>
      <c r="M354" s="70"/>
      <c r="O354"/>
      <c r="P354"/>
      <c r="Q354"/>
      <c r="R354"/>
      <c r="S354"/>
      <c r="T354"/>
      <c r="U354"/>
    </row>
    <row r="355" spans="1:21" x14ac:dyDescent="0.2">
      <c r="A355" s="91">
        <v>38683</v>
      </c>
      <c r="B355" s="92">
        <v>15.3</v>
      </c>
      <c r="C355" s="95"/>
      <c r="D355" s="96"/>
      <c r="E355" s="42">
        <f>16.5-B355</f>
        <v>1.1999999999999993</v>
      </c>
      <c r="F355" s="70">
        <f t="shared" si="20"/>
        <v>1.427362684737449</v>
      </c>
      <c r="G355" s="70">
        <f t="shared" si="21"/>
        <v>0.61306710599922098</v>
      </c>
      <c r="H355" s="70">
        <f t="shared" si="22"/>
        <v>1.5966225735776363</v>
      </c>
      <c r="I355" s="70">
        <f t="shared" si="23"/>
        <v>1.1999999999999993</v>
      </c>
      <c r="J355" s="70">
        <f>$J$20-$I355</f>
        <v>15.3</v>
      </c>
      <c r="K355" s="69">
        <f>B355-J355</f>
        <v>0</v>
      </c>
      <c r="L355" s="70">
        <f>IF($L$20-$I355&gt;0,$L$20-$I355,0)</f>
        <v>13.8</v>
      </c>
      <c r="M355" s="70"/>
      <c r="O355"/>
      <c r="P355"/>
      <c r="Q355"/>
      <c r="R355"/>
      <c r="S355"/>
      <c r="T355"/>
      <c r="U355"/>
    </row>
    <row r="356" spans="1:21" x14ac:dyDescent="0.2">
      <c r="A356" s="91">
        <v>38684</v>
      </c>
      <c r="B356" s="92">
        <v>14.8</v>
      </c>
      <c r="C356" s="95"/>
      <c r="D356" s="96"/>
      <c r="E356" s="42">
        <f>16.5-B356</f>
        <v>1.6999999999999993</v>
      </c>
      <c r="F356" s="70">
        <f t="shared" si="20"/>
        <v>2.0174741399647376</v>
      </c>
      <c r="G356" s="70">
        <f t="shared" si="21"/>
        <v>1.4273626847374492</v>
      </c>
      <c r="H356" s="70">
        <f t="shared" si="22"/>
        <v>0.61306710599922098</v>
      </c>
      <c r="I356" s="70">
        <f t="shared" si="23"/>
        <v>1.6999999999999993</v>
      </c>
      <c r="J356" s="70">
        <f>$J$20-$I356</f>
        <v>14.8</v>
      </c>
      <c r="K356" s="69">
        <f>B356-J356</f>
        <v>0</v>
      </c>
      <c r="L356" s="70">
        <f>IF($L$20-$I356&gt;0,$L$20-$I356,0)</f>
        <v>13.3</v>
      </c>
      <c r="M356" s="70"/>
      <c r="O356"/>
      <c r="P356"/>
      <c r="Q356"/>
      <c r="R356"/>
      <c r="S356"/>
      <c r="T356"/>
      <c r="U356"/>
    </row>
    <row r="357" spans="1:21" x14ac:dyDescent="0.2">
      <c r="A357" s="91">
        <v>38685</v>
      </c>
      <c r="B357" s="92">
        <v>14.6</v>
      </c>
      <c r="C357" s="95"/>
      <c r="D357" s="96"/>
      <c r="E357" s="42">
        <f>16.5-B357</f>
        <v>1.9000000000000004</v>
      </c>
      <c r="F357" s="70">
        <f t="shared" si="20"/>
        <v>1.9200358158947237</v>
      </c>
      <c r="G357" s="70">
        <f t="shared" si="21"/>
        <v>2.0174741399647376</v>
      </c>
      <c r="H357" s="70">
        <f t="shared" si="22"/>
        <v>1.4273626847374499</v>
      </c>
      <c r="I357" s="70">
        <f t="shared" si="23"/>
        <v>1.9000000000000004</v>
      </c>
      <c r="J357" s="70">
        <f>$J$20-$I357</f>
        <v>14.6</v>
      </c>
      <c r="K357" s="69">
        <f>B357-J357</f>
        <v>0</v>
      </c>
      <c r="L357" s="70">
        <f>IF($L$20-$I357&gt;0,$L$20-$I357,0)</f>
        <v>13.1</v>
      </c>
      <c r="M357" s="70"/>
      <c r="O357"/>
      <c r="P357"/>
      <c r="Q357"/>
      <c r="R357"/>
      <c r="S357"/>
      <c r="T357"/>
      <c r="U357"/>
    </row>
    <row r="358" spans="1:21" x14ac:dyDescent="0.2">
      <c r="A358" s="97">
        <v>38686</v>
      </c>
      <c r="B358" s="98">
        <v>15</v>
      </c>
      <c r="C358" s="99">
        <v>302.00000000000006</v>
      </c>
      <c r="D358" s="100">
        <v>302</v>
      </c>
      <c r="E358" s="42">
        <f>16.5-B358</f>
        <v>1.5</v>
      </c>
      <c r="F358" s="70">
        <f t="shared" si="20"/>
        <v>1.2037364020585153</v>
      </c>
      <c r="G358" s="70">
        <f t="shared" si="21"/>
        <v>1.9200358158947237</v>
      </c>
      <c r="H358" s="70">
        <f t="shared" si="22"/>
        <v>2.0174741399647376</v>
      </c>
      <c r="I358" s="70">
        <f t="shared" si="23"/>
        <v>1.5</v>
      </c>
      <c r="J358" s="70">
        <f>$J$20-$I358</f>
        <v>15</v>
      </c>
      <c r="K358" s="69">
        <f>B358-J358</f>
        <v>0</v>
      </c>
      <c r="L358" s="70">
        <f>IF($L$20-$I358&gt;0,$L$20-$I358,0)</f>
        <v>13.5</v>
      </c>
      <c r="M358" s="70"/>
      <c r="O358"/>
      <c r="P358"/>
      <c r="Q358"/>
      <c r="R358"/>
      <c r="S358"/>
      <c r="T358"/>
      <c r="U358"/>
    </row>
    <row r="359" spans="1:21" x14ac:dyDescent="0.2">
      <c r="A359" s="91">
        <v>38687</v>
      </c>
      <c r="B359" s="92">
        <v>15</v>
      </c>
      <c r="C359" s="95"/>
      <c r="D359" s="96"/>
      <c r="E359" s="42">
        <f>16.5-B359</f>
        <v>1.5</v>
      </c>
      <c r="F359" s="70">
        <f t="shared" si="20"/>
        <v>1.5781258296549552</v>
      </c>
      <c r="G359" s="70">
        <f t="shared" si="21"/>
        <v>1.2037364020585151</v>
      </c>
      <c r="H359" s="70">
        <f t="shared" si="22"/>
        <v>1.9200358158947239</v>
      </c>
      <c r="I359" s="70">
        <f t="shared" si="23"/>
        <v>1.5</v>
      </c>
      <c r="J359" s="70">
        <f>$J$20-$I359</f>
        <v>15</v>
      </c>
      <c r="K359" s="69">
        <f>B359-J359</f>
        <v>0</v>
      </c>
      <c r="L359" s="70">
        <f>IF($L$20-$I359&gt;0,$L$20-$I359,0)</f>
        <v>13.5</v>
      </c>
      <c r="M359" s="70"/>
      <c r="O359"/>
      <c r="P359"/>
      <c r="Q359"/>
      <c r="R359"/>
      <c r="S359"/>
      <c r="T359"/>
      <c r="U359"/>
    </row>
    <row r="360" spans="1:21" x14ac:dyDescent="0.2">
      <c r="A360" s="91">
        <v>38688</v>
      </c>
      <c r="B360" s="92">
        <v>12.6</v>
      </c>
      <c r="C360" s="95"/>
      <c r="D360" s="96"/>
      <c r="E360" s="42">
        <f>16.5-B360</f>
        <v>3.9000000000000004</v>
      </c>
      <c r="F360" s="70">
        <f t="shared" si="20"/>
        <v>5.5103143514961035</v>
      </c>
      <c r="G360" s="70">
        <f t="shared" si="21"/>
        <v>1.5781258296549565</v>
      </c>
      <c r="H360" s="70">
        <f t="shared" si="22"/>
        <v>1.2037364020585151</v>
      </c>
      <c r="I360" s="70">
        <f t="shared" si="23"/>
        <v>3.9000000000000004</v>
      </c>
      <c r="J360" s="70">
        <f>$J$20-$I360</f>
        <v>12.6</v>
      </c>
      <c r="K360" s="69">
        <f>B360-J360</f>
        <v>0</v>
      </c>
      <c r="L360" s="70">
        <f>IF($L$20-$I360&gt;0,$L$20-$I360,0)</f>
        <v>11.1</v>
      </c>
      <c r="M360" s="70"/>
      <c r="O360"/>
      <c r="P360"/>
      <c r="Q360"/>
      <c r="R360"/>
      <c r="S360"/>
      <c r="T360"/>
      <c r="U360"/>
    </row>
    <row r="361" spans="1:21" x14ac:dyDescent="0.2">
      <c r="A361" s="91">
        <v>38689</v>
      </c>
      <c r="B361" s="92">
        <v>9.9</v>
      </c>
      <c r="C361" s="95"/>
      <c r="D361" s="96"/>
      <c r="E361" s="42">
        <f>16.5-B361</f>
        <v>6.6</v>
      </c>
      <c r="F361" s="70">
        <f t="shared" si="20"/>
        <v>7.9818218526427893</v>
      </c>
      <c r="G361" s="70">
        <f t="shared" si="21"/>
        <v>5.5103143514961017</v>
      </c>
      <c r="H361" s="70">
        <f t="shared" si="22"/>
        <v>1.5781258296549572</v>
      </c>
      <c r="I361" s="70">
        <f t="shared" si="23"/>
        <v>6.6</v>
      </c>
      <c r="J361" s="70">
        <f>$J$20-$I361</f>
        <v>9.9</v>
      </c>
      <c r="K361" s="69">
        <f>B361-J361</f>
        <v>0</v>
      </c>
      <c r="L361" s="70">
        <f>IF($L$20-$I361&gt;0,$L$20-$I361,0)</f>
        <v>8.4</v>
      </c>
      <c r="M361" s="70"/>
      <c r="O361"/>
      <c r="P361"/>
      <c r="Q361"/>
      <c r="R361"/>
      <c r="S361"/>
      <c r="T361"/>
      <c r="U361"/>
    </row>
    <row r="362" spans="1:21" x14ac:dyDescent="0.2">
      <c r="A362" s="91">
        <v>38690</v>
      </c>
      <c r="B362" s="92">
        <v>9.1</v>
      </c>
      <c r="C362" s="95"/>
      <c r="D362" s="96"/>
      <c r="E362" s="42">
        <f>16.5-B362</f>
        <v>7.4</v>
      </c>
      <c r="F362" s="70">
        <f t="shared" si="20"/>
        <v>7.4240366817625905</v>
      </c>
      <c r="G362" s="70">
        <f t="shared" si="21"/>
        <v>7.9818218526427875</v>
      </c>
      <c r="H362" s="70">
        <f t="shared" si="22"/>
        <v>5.5103143514961017</v>
      </c>
      <c r="I362" s="70">
        <f t="shared" si="23"/>
        <v>7.4</v>
      </c>
      <c r="J362" s="70">
        <f>$J$20-$I362</f>
        <v>9.1</v>
      </c>
      <c r="K362" s="69">
        <f>B362-J362</f>
        <v>0</v>
      </c>
      <c r="L362" s="70">
        <f>IF($L$20-$I362&gt;0,$L$20-$I362,0)</f>
        <v>7.6</v>
      </c>
      <c r="M362" s="70"/>
      <c r="O362"/>
      <c r="P362"/>
      <c r="Q362"/>
      <c r="R362"/>
      <c r="S362"/>
      <c r="T362"/>
      <c r="U362"/>
    </row>
    <row r="363" spans="1:21" x14ac:dyDescent="0.2">
      <c r="A363" s="91">
        <v>38691</v>
      </c>
      <c r="B363" s="92">
        <v>9.8000000000000007</v>
      </c>
      <c r="C363" s="95"/>
      <c r="D363" s="96"/>
      <c r="E363" s="42">
        <f>16.5-B363</f>
        <v>6.6999999999999993</v>
      </c>
      <c r="F363" s="70">
        <f t="shared" si="20"/>
        <v>6.1243446836782391</v>
      </c>
      <c r="G363" s="70">
        <f t="shared" si="21"/>
        <v>7.4240366817625913</v>
      </c>
      <c r="H363" s="70">
        <f t="shared" si="22"/>
        <v>7.9818218526427875</v>
      </c>
      <c r="I363" s="70">
        <f t="shared" si="23"/>
        <v>6.6999999999999993</v>
      </c>
      <c r="J363" s="70">
        <f>$J$20-$I363</f>
        <v>9.8000000000000007</v>
      </c>
      <c r="K363" s="69">
        <f>B363-J363</f>
        <v>0</v>
      </c>
      <c r="L363" s="70">
        <f>IF($L$20-$I363&gt;0,$L$20-$I363,0)</f>
        <v>8.3000000000000007</v>
      </c>
      <c r="M363" s="70"/>
      <c r="O363"/>
      <c r="P363"/>
      <c r="Q363"/>
      <c r="R363"/>
      <c r="S363"/>
      <c r="T363"/>
      <c r="U363"/>
    </row>
    <row r="364" spans="1:21" x14ac:dyDescent="0.2">
      <c r="A364" s="91">
        <v>38692</v>
      </c>
      <c r="B364" s="92">
        <v>11.2</v>
      </c>
      <c r="C364" s="95"/>
      <c r="D364" s="96"/>
      <c r="E364" s="42">
        <f>16.5-B364</f>
        <v>5.3000000000000007</v>
      </c>
      <c r="F364" s="70">
        <f t="shared" si="20"/>
        <v>4.5338215445337839</v>
      </c>
      <c r="G364" s="70">
        <f t="shared" si="21"/>
        <v>6.1243446836782374</v>
      </c>
      <c r="H364" s="70">
        <f t="shared" si="22"/>
        <v>7.4240366817625913</v>
      </c>
      <c r="I364" s="70">
        <f t="shared" si="23"/>
        <v>5.3000000000000007</v>
      </c>
      <c r="J364" s="70">
        <f>$J$20-$I364</f>
        <v>11.2</v>
      </c>
      <c r="K364" s="69">
        <f>B364-J364</f>
        <v>0</v>
      </c>
      <c r="L364" s="70">
        <f>IF($L$20-$I364&gt;0,$L$20-$I364,0)</f>
        <v>9.6999999999999993</v>
      </c>
      <c r="M364" s="70"/>
      <c r="O364"/>
      <c r="P364"/>
      <c r="Q364"/>
      <c r="R364"/>
      <c r="S364"/>
      <c r="T364"/>
      <c r="U364"/>
    </row>
    <row r="365" spans="1:21" x14ac:dyDescent="0.2">
      <c r="A365" s="91">
        <v>38693</v>
      </c>
      <c r="B365" s="92">
        <v>11.5</v>
      </c>
      <c r="C365" s="95"/>
      <c r="D365" s="96"/>
      <c r="E365" s="42">
        <f>16.5-B365</f>
        <v>5</v>
      </c>
      <c r="F365" s="70">
        <f t="shared" si="20"/>
        <v>5.0456984471200679</v>
      </c>
      <c r="G365" s="70">
        <f t="shared" si="21"/>
        <v>4.5338215445337857</v>
      </c>
      <c r="H365" s="70">
        <f t="shared" si="22"/>
        <v>6.1243446836782374</v>
      </c>
      <c r="I365" s="70">
        <f t="shared" si="23"/>
        <v>5</v>
      </c>
      <c r="J365" s="70">
        <f>$J$20-$I365</f>
        <v>11.5</v>
      </c>
      <c r="K365" s="69">
        <f>B365-J365</f>
        <v>0</v>
      </c>
      <c r="L365" s="70">
        <f>IF($L$20-$I365&gt;0,$L$20-$I365,0)</f>
        <v>10</v>
      </c>
      <c r="M365" s="70"/>
      <c r="O365"/>
      <c r="P365"/>
      <c r="Q365"/>
      <c r="R365"/>
      <c r="S365"/>
      <c r="T365"/>
      <c r="U365"/>
    </row>
    <row r="366" spans="1:21" x14ac:dyDescent="0.2">
      <c r="A366" s="91">
        <v>38694</v>
      </c>
      <c r="B366" s="92">
        <v>11.7</v>
      </c>
      <c r="C366" s="95"/>
      <c r="D366" s="96"/>
      <c r="E366" s="42">
        <f>16.5-B366</f>
        <v>4.8000000000000007</v>
      </c>
      <c r="F366" s="70">
        <f t="shared" si="20"/>
        <v>4.7215138523510038</v>
      </c>
      <c r="G366" s="70">
        <f t="shared" si="21"/>
        <v>5.0456984471200661</v>
      </c>
      <c r="H366" s="70">
        <f t="shared" si="22"/>
        <v>4.5338215445337848</v>
      </c>
      <c r="I366" s="70">
        <f t="shared" si="23"/>
        <v>4.8000000000000007</v>
      </c>
      <c r="J366" s="70">
        <f>$J$20-$I366</f>
        <v>11.7</v>
      </c>
      <c r="K366" s="69">
        <f>B366-J366</f>
        <v>0</v>
      </c>
      <c r="L366" s="70">
        <f>IF($L$20-$I366&gt;0,$L$20-$I366,0)</f>
        <v>10.199999999999999</v>
      </c>
      <c r="M366" s="70"/>
      <c r="O366"/>
      <c r="P366"/>
      <c r="Q366"/>
      <c r="R366"/>
      <c r="S366"/>
      <c r="T366"/>
      <c r="U366"/>
    </row>
    <row r="367" spans="1:21" x14ac:dyDescent="0.2">
      <c r="A367" s="91">
        <v>38695</v>
      </c>
      <c r="B367" s="92">
        <v>12.6</v>
      </c>
      <c r="C367" s="95"/>
      <c r="D367" s="96"/>
      <c r="E367" s="42">
        <f>16.5-B367</f>
        <v>3.9000000000000004</v>
      </c>
      <c r="F367" s="70">
        <f t="shared" si="20"/>
        <v>3.2982933326378214</v>
      </c>
      <c r="G367" s="70">
        <f t="shared" si="21"/>
        <v>4.7215138523510038</v>
      </c>
      <c r="H367" s="70">
        <f t="shared" si="22"/>
        <v>5.0456984471200634</v>
      </c>
      <c r="I367" s="70">
        <f t="shared" si="23"/>
        <v>3.9000000000000004</v>
      </c>
      <c r="J367" s="70">
        <f>$J$20-$I367</f>
        <v>12.6</v>
      </c>
      <c r="K367" s="69">
        <f>B367-J367</f>
        <v>0</v>
      </c>
      <c r="L367" s="70">
        <f>IF($L$20-$I367&gt;0,$L$20-$I367,0)</f>
        <v>11.1</v>
      </c>
      <c r="M367" s="70"/>
      <c r="O367"/>
      <c r="P367"/>
      <c r="Q367"/>
      <c r="R367"/>
      <c r="S367"/>
      <c r="T367"/>
      <c r="U367"/>
    </row>
    <row r="368" spans="1:21" x14ac:dyDescent="0.2">
      <c r="A368" s="91">
        <v>38696</v>
      </c>
      <c r="B368" s="92">
        <v>14.2</v>
      </c>
      <c r="C368" s="95"/>
      <c r="D368" s="96"/>
      <c r="E368" s="42">
        <f>16.5-B368</f>
        <v>2.3000000000000007</v>
      </c>
      <c r="F368" s="70">
        <f t="shared" si="20"/>
        <v>1.3972676916225899</v>
      </c>
      <c r="G368" s="70">
        <f t="shared" si="21"/>
        <v>3.2982933326378205</v>
      </c>
      <c r="H368" s="70">
        <f t="shared" si="22"/>
        <v>4.7215138523510047</v>
      </c>
      <c r="I368" s="70">
        <f t="shared" si="23"/>
        <v>2.3000000000000007</v>
      </c>
      <c r="J368" s="70">
        <f>$J$20-$I368</f>
        <v>14.2</v>
      </c>
      <c r="K368" s="69">
        <f>B368-J368</f>
        <v>0</v>
      </c>
      <c r="L368" s="70">
        <f>IF($L$20-$I368&gt;0,$L$20-$I368,0)</f>
        <v>12.7</v>
      </c>
      <c r="M368" s="70"/>
      <c r="O368"/>
      <c r="P368"/>
      <c r="Q368"/>
      <c r="R368"/>
      <c r="S368"/>
      <c r="T368"/>
      <c r="U368"/>
    </row>
    <row r="369" spans="1:21" x14ac:dyDescent="0.2">
      <c r="A369" s="91">
        <v>38697</v>
      </c>
      <c r="B369" s="92">
        <v>15.4</v>
      </c>
      <c r="C369" s="95"/>
      <c r="D369" s="96"/>
      <c r="E369" s="42">
        <f>16.5-B369</f>
        <v>1.0999999999999996</v>
      </c>
      <c r="F369" s="70">
        <f t="shared" si="20"/>
        <v>0.58498393208240096</v>
      </c>
      <c r="G369" s="70">
        <f t="shared" si="21"/>
        <v>1.3972676916225901</v>
      </c>
      <c r="H369" s="70">
        <f t="shared" si="22"/>
        <v>3.2982933326378205</v>
      </c>
      <c r="I369" s="70">
        <f t="shared" si="23"/>
        <v>1.0999999999999996</v>
      </c>
      <c r="J369" s="70">
        <f>$J$20-$I369</f>
        <v>15.4</v>
      </c>
      <c r="K369" s="69">
        <f>B369-J369</f>
        <v>0</v>
      </c>
      <c r="L369" s="70">
        <f>IF($L$20-$I369&gt;0,$L$20-$I369,0)</f>
        <v>13.9</v>
      </c>
      <c r="M369" s="70"/>
      <c r="O369"/>
      <c r="P369"/>
      <c r="Q369"/>
      <c r="R369"/>
      <c r="S369"/>
      <c r="T369"/>
      <c r="U369"/>
    </row>
    <row r="370" spans="1:21" x14ac:dyDescent="0.2">
      <c r="A370" s="91">
        <v>38698</v>
      </c>
      <c r="B370" s="92">
        <v>13.1</v>
      </c>
      <c r="C370" s="95"/>
      <c r="D370" s="96"/>
      <c r="E370" s="42">
        <f>16.5-B370</f>
        <v>3.4000000000000004</v>
      </c>
      <c r="F370" s="70">
        <f t="shared" si="20"/>
        <v>5.1412967520217023</v>
      </c>
      <c r="G370" s="70">
        <f t="shared" si="21"/>
        <v>0.58498393208239985</v>
      </c>
      <c r="H370" s="70">
        <f t="shared" si="22"/>
        <v>1.3972676916225901</v>
      </c>
      <c r="I370" s="70">
        <f t="shared" si="23"/>
        <v>3.4000000000000004</v>
      </c>
      <c r="J370" s="70">
        <f>$J$20-$I370</f>
        <v>13.1</v>
      </c>
      <c r="K370" s="69">
        <f>B370-J370</f>
        <v>0</v>
      </c>
      <c r="L370" s="70">
        <f>IF($L$20-$I370&gt;0,$L$20-$I370,0)</f>
        <v>11.6</v>
      </c>
      <c r="M370" s="70"/>
      <c r="O370"/>
      <c r="P370"/>
      <c r="Q370"/>
      <c r="R370"/>
      <c r="S370"/>
      <c r="T370"/>
      <c r="U370"/>
    </row>
    <row r="371" spans="1:21" x14ac:dyDescent="0.2">
      <c r="A371" s="91">
        <v>38699</v>
      </c>
      <c r="B371" s="92">
        <v>10.8</v>
      </c>
      <c r="C371" s="95"/>
      <c r="D371" s="96"/>
      <c r="E371" s="42">
        <f>16.5-B371</f>
        <v>5.6999999999999993</v>
      </c>
      <c r="F371" s="70">
        <f t="shared" si="20"/>
        <v>6.8318543019754143</v>
      </c>
      <c r="G371" s="70">
        <f t="shared" si="21"/>
        <v>5.1412967520217041</v>
      </c>
      <c r="H371" s="70">
        <f t="shared" si="22"/>
        <v>0.58498393208239907</v>
      </c>
      <c r="I371" s="70">
        <f t="shared" si="23"/>
        <v>5.6999999999999993</v>
      </c>
      <c r="J371" s="70">
        <f>$J$20-$I371</f>
        <v>10.8</v>
      </c>
      <c r="K371" s="69">
        <f>B371-J371</f>
        <v>0</v>
      </c>
      <c r="L371" s="70">
        <f>IF($L$20-$I371&gt;0,$L$20-$I371,0)</f>
        <v>9.3000000000000007</v>
      </c>
      <c r="M371" s="70"/>
      <c r="O371"/>
      <c r="P371"/>
      <c r="Q371"/>
      <c r="R371"/>
      <c r="S371"/>
      <c r="T371"/>
      <c r="U371"/>
    </row>
    <row r="372" spans="1:21" x14ac:dyDescent="0.2">
      <c r="A372" s="91">
        <v>38700</v>
      </c>
      <c r="B372" s="92">
        <v>10.6</v>
      </c>
      <c r="C372" s="95"/>
      <c r="D372" s="96"/>
      <c r="E372" s="42">
        <f>16.5-B372</f>
        <v>5.9</v>
      </c>
      <c r="F372" s="70">
        <f t="shared" si="20"/>
        <v>5.5605233903420093</v>
      </c>
      <c r="G372" s="70">
        <f t="shared" si="21"/>
        <v>6.8318543019754152</v>
      </c>
      <c r="H372" s="70">
        <f t="shared" si="22"/>
        <v>5.1412967520217023</v>
      </c>
      <c r="I372" s="70">
        <f t="shared" si="23"/>
        <v>5.9</v>
      </c>
      <c r="J372" s="70">
        <f>$J$20-$I372</f>
        <v>10.6</v>
      </c>
      <c r="K372" s="69">
        <f>B372-J372</f>
        <v>0</v>
      </c>
      <c r="L372" s="70">
        <f>IF($L$20-$I372&gt;0,$L$20-$I372,0)</f>
        <v>9.1</v>
      </c>
      <c r="M372" s="70"/>
      <c r="O372"/>
      <c r="P372"/>
      <c r="Q372"/>
      <c r="R372"/>
      <c r="S372"/>
      <c r="T372"/>
      <c r="U372"/>
    </row>
    <row r="373" spans="1:21" x14ac:dyDescent="0.2">
      <c r="A373" s="91">
        <v>38701</v>
      </c>
      <c r="B373" s="92">
        <v>10.6</v>
      </c>
      <c r="C373" s="95"/>
      <c r="D373" s="96"/>
      <c r="E373" s="42">
        <f>16.5-B373</f>
        <v>5.9</v>
      </c>
      <c r="F373" s="70">
        <f t="shared" si="20"/>
        <v>5.9144292544997601</v>
      </c>
      <c r="G373" s="70">
        <f t="shared" si="21"/>
        <v>5.5605233903420093</v>
      </c>
      <c r="H373" s="70">
        <f t="shared" si="22"/>
        <v>6.8318543019754152</v>
      </c>
      <c r="I373" s="70">
        <f t="shared" si="23"/>
        <v>5.9</v>
      </c>
      <c r="J373" s="70">
        <f>$J$20-$I373</f>
        <v>10.6</v>
      </c>
      <c r="K373" s="69">
        <f>B373-J373</f>
        <v>0</v>
      </c>
      <c r="L373" s="70">
        <f>IF($L$20-$I373&gt;0,$L$20-$I373,0)</f>
        <v>9.1</v>
      </c>
      <c r="M373" s="70"/>
      <c r="O373"/>
      <c r="P373"/>
      <c r="Q373"/>
      <c r="R373"/>
      <c r="S373"/>
      <c r="T373"/>
      <c r="U373"/>
    </row>
    <row r="374" spans="1:21" x14ac:dyDescent="0.2">
      <c r="A374" s="91">
        <v>38702</v>
      </c>
      <c r="B374" s="92">
        <v>10.4</v>
      </c>
      <c r="C374" s="95"/>
      <c r="D374" s="96"/>
      <c r="E374" s="42">
        <f>16.5-B374</f>
        <v>6.1</v>
      </c>
      <c r="F374" s="70">
        <f t="shared" si="20"/>
        <v>6.2826981410264517</v>
      </c>
      <c r="G374" s="70">
        <f t="shared" si="21"/>
        <v>5.9144292544997601</v>
      </c>
      <c r="H374" s="70">
        <f t="shared" si="22"/>
        <v>5.5605233903420093</v>
      </c>
      <c r="I374" s="70">
        <f t="shared" si="23"/>
        <v>6.1</v>
      </c>
      <c r="J374" s="70">
        <f>$J$20-$I374</f>
        <v>10.4</v>
      </c>
      <c r="K374" s="69">
        <f>B374-J374</f>
        <v>0</v>
      </c>
      <c r="L374" s="70">
        <f>IF($L$20-$I374&gt;0,$L$20-$I374,0)</f>
        <v>8.9</v>
      </c>
      <c r="M374" s="70"/>
      <c r="O374"/>
      <c r="P374"/>
      <c r="Q374"/>
      <c r="R374"/>
      <c r="S374"/>
      <c r="T374"/>
      <c r="U374"/>
    </row>
    <row r="375" spans="1:21" x14ac:dyDescent="0.2">
      <c r="A375" s="91">
        <v>38703</v>
      </c>
      <c r="B375" s="92">
        <v>13.4</v>
      </c>
      <c r="C375" s="95"/>
      <c r="D375" s="96"/>
      <c r="E375" s="42">
        <f>16.5-B375</f>
        <v>3.0999999999999996</v>
      </c>
      <c r="F375" s="70">
        <f t="shared" si="20"/>
        <v>1.0395793870701473</v>
      </c>
      <c r="G375" s="70">
        <f t="shared" si="21"/>
        <v>6.2826981410264517</v>
      </c>
      <c r="H375" s="70">
        <f t="shared" si="22"/>
        <v>5.9144292544997601</v>
      </c>
      <c r="I375" s="70">
        <f t="shared" si="23"/>
        <v>3.0999999999999996</v>
      </c>
      <c r="J375" s="70">
        <f>$J$20-$I375</f>
        <v>13.4</v>
      </c>
      <c r="K375" s="69">
        <f>B375-J375</f>
        <v>0</v>
      </c>
      <c r="L375" s="70">
        <f>IF($L$20-$I375&gt;0,$L$20-$I375,0)</f>
        <v>11.9</v>
      </c>
      <c r="M375" s="70"/>
      <c r="O375"/>
      <c r="P375"/>
      <c r="Q375"/>
      <c r="R375"/>
      <c r="S375"/>
      <c r="T375"/>
      <c r="U375"/>
    </row>
    <row r="376" spans="1:21" x14ac:dyDescent="0.2">
      <c r="A376" s="91">
        <v>38704</v>
      </c>
      <c r="B376" s="92">
        <v>14.9</v>
      </c>
      <c r="C376" s="95"/>
      <c r="D376" s="96"/>
      <c r="E376" s="42">
        <f>16.5-B376</f>
        <v>1.5999999999999996</v>
      </c>
      <c r="F376" s="70">
        <f t="shared" si="20"/>
        <v>1.0997606162938505</v>
      </c>
      <c r="G376" s="70">
        <f t="shared" si="21"/>
        <v>1.0395793870701473</v>
      </c>
      <c r="H376" s="70">
        <f t="shared" si="22"/>
        <v>6.2826981410264526</v>
      </c>
      <c r="I376" s="70">
        <f t="shared" si="23"/>
        <v>1.5999999999999996</v>
      </c>
      <c r="J376" s="70">
        <f>$J$20-$I376</f>
        <v>14.9</v>
      </c>
      <c r="K376" s="69">
        <f>B376-J376</f>
        <v>0</v>
      </c>
      <c r="L376" s="70">
        <f>IF($L$20-$I376&gt;0,$L$20-$I376,0)</f>
        <v>13.4</v>
      </c>
      <c r="M376" s="70"/>
      <c r="O376"/>
      <c r="P376"/>
      <c r="Q376"/>
      <c r="R376"/>
      <c r="S376"/>
      <c r="T376"/>
      <c r="U376"/>
    </row>
    <row r="377" spans="1:21" x14ac:dyDescent="0.2">
      <c r="A377" s="91">
        <v>38705</v>
      </c>
      <c r="B377" s="92">
        <v>14.5</v>
      </c>
      <c r="C377" s="95"/>
      <c r="D377" s="96"/>
      <c r="E377" s="42">
        <f>16.5-B377</f>
        <v>2</v>
      </c>
      <c r="F377" s="70">
        <f t="shared" si="20"/>
        <v>2.6101897940080505</v>
      </c>
      <c r="G377" s="70">
        <f t="shared" si="21"/>
        <v>1.0997606162938498</v>
      </c>
      <c r="H377" s="70">
        <f t="shared" si="22"/>
        <v>1.0395793870701469</v>
      </c>
      <c r="I377" s="70">
        <f t="shared" si="23"/>
        <v>2</v>
      </c>
      <c r="J377" s="70">
        <f>$J$20-$I377</f>
        <v>14.5</v>
      </c>
      <c r="K377" s="69">
        <f>B377-J377</f>
        <v>0</v>
      </c>
      <c r="L377" s="70">
        <f>IF($L$20-$I377&gt;0,$L$20-$I377,0)</f>
        <v>13</v>
      </c>
      <c r="M377" s="70"/>
      <c r="O377"/>
      <c r="P377"/>
      <c r="Q377"/>
      <c r="R377"/>
      <c r="S377"/>
      <c r="T377"/>
      <c r="U377"/>
    </row>
    <row r="378" spans="1:21" x14ac:dyDescent="0.2">
      <c r="A378" s="91">
        <v>38706</v>
      </c>
      <c r="B378" s="92">
        <v>14.2</v>
      </c>
      <c r="C378" s="95"/>
      <c r="D378" s="96"/>
      <c r="E378" s="42">
        <f>16.5-B378</f>
        <v>2.3000000000000007</v>
      </c>
      <c r="F378" s="70">
        <f t="shared" si="20"/>
        <v>2.3449450002803345</v>
      </c>
      <c r="G378" s="70">
        <f t="shared" si="21"/>
        <v>2.6101897940080505</v>
      </c>
      <c r="H378" s="70">
        <f t="shared" si="22"/>
        <v>1.0997606162938489</v>
      </c>
      <c r="I378" s="70">
        <f t="shared" si="23"/>
        <v>2.3000000000000007</v>
      </c>
      <c r="J378" s="70">
        <f>$J$20-$I378</f>
        <v>14.2</v>
      </c>
      <c r="K378" s="69">
        <f>B378-J378</f>
        <v>0</v>
      </c>
      <c r="L378" s="70">
        <f>IF($L$20-$I378&gt;0,$L$20-$I378,0)</f>
        <v>12.7</v>
      </c>
      <c r="M378" s="70"/>
      <c r="O378"/>
      <c r="P378"/>
      <c r="Q378"/>
      <c r="R378"/>
      <c r="S378"/>
      <c r="T378"/>
      <c r="U378"/>
    </row>
    <row r="379" spans="1:21" x14ac:dyDescent="0.2">
      <c r="A379" s="91">
        <v>38707</v>
      </c>
      <c r="B379" s="92">
        <v>13.2</v>
      </c>
      <c r="C379" s="95"/>
      <c r="D379" s="96"/>
      <c r="E379" s="42">
        <f>16.5-B379</f>
        <v>3.3000000000000007</v>
      </c>
      <c r="F379" s="70">
        <f t="shared" si="20"/>
        <v>3.8924958675251595</v>
      </c>
      <c r="G379" s="70">
        <f t="shared" si="21"/>
        <v>2.3449450002803336</v>
      </c>
      <c r="H379" s="70">
        <f t="shared" si="22"/>
        <v>2.6101897940080496</v>
      </c>
      <c r="I379" s="70">
        <f t="shared" si="23"/>
        <v>3.3000000000000007</v>
      </c>
      <c r="J379" s="70">
        <f>$J$20-$I379</f>
        <v>13.2</v>
      </c>
      <c r="K379" s="69">
        <f>B379-J379</f>
        <v>0</v>
      </c>
      <c r="L379" s="70">
        <f>IF($L$20-$I379&gt;0,$L$20-$I379,0)</f>
        <v>11.7</v>
      </c>
      <c r="M379" s="70"/>
      <c r="O379"/>
      <c r="P379"/>
      <c r="Q379"/>
      <c r="R379"/>
      <c r="S379"/>
      <c r="T379"/>
      <c r="U379"/>
    </row>
    <row r="380" spans="1:21" x14ac:dyDescent="0.2">
      <c r="A380" s="91">
        <v>38708</v>
      </c>
      <c r="B380" s="92">
        <v>11.9</v>
      </c>
      <c r="C380" s="95"/>
      <c r="D380" s="96"/>
      <c r="E380" s="42">
        <f>16.5-B380</f>
        <v>4.5999999999999996</v>
      </c>
      <c r="F380" s="70">
        <f t="shared" si="20"/>
        <v>5.3295945661906972</v>
      </c>
      <c r="G380" s="70">
        <f t="shared" si="21"/>
        <v>3.8924958675251604</v>
      </c>
      <c r="H380" s="70">
        <f t="shared" si="22"/>
        <v>2.344945000280334</v>
      </c>
      <c r="I380" s="70">
        <f t="shared" si="23"/>
        <v>4.5999999999999996</v>
      </c>
      <c r="J380" s="70">
        <f>$J$20-$I380</f>
        <v>11.9</v>
      </c>
      <c r="K380" s="69">
        <f>B380-J380</f>
        <v>0</v>
      </c>
      <c r="L380" s="70">
        <f>IF($L$20-$I380&gt;0,$L$20-$I380,0)</f>
        <v>10.4</v>
      </c>
      <c r="M380" s="70"/>
      <c r="O380"/>
      <c r="P380"/>
      <c r="Q380"/>
      <c r="R380"/>
      <c r="S380"/>
      <c r="T380"/>
      <c r="U380"/>
    </row>
    <row r="381" spans="1:21" x14ac:dyDescent="0.2">
      <c r="A381" s="91">
        <v>38709</v>
      </c>
      <c r="B381" s="92">
        <v>11</v>
      </c>
      <c r="C381" s="95"/>
      <c r="D381" s="96"/>
      <c r="E381" s="42">
        <f>16.5-B381</f>
        <v>5.5</v>
      </c>
      <c r="F381" s="70">
        <f t="shared" si="20"/>
        <v>5.8531200723171253</v>
      </c>
      <c r="G381" s="70">
        <f t="shared" si="21"/>
        <v>5.3295945661906954</v>
      </c>
      <c r="H381" s="70">
        <f t="shared" si="22"/>
        <v>3.8924958675251609</v>
      </c>
      <c r="I381" s="70">
        <f t="shared" si="23"/>
        <v>5.5</v>
      </c>
      <c r="J381" s="70">
        <f>$J$20-$I381</f>
        <v>11</v>
      </c>
      <c r="K381" s="69">
        <f>B381-J381</f>
        <v>0</v>
      </c>
      <c r="L381" s="70">
        <f>IF($L$20-$I381&gt;0,$L$20-$I381,0)</f>
        <v>9.5</v>
      </c>
      <c r="M381" s="70"/>
      <c r="O381"/>
      <c r="P381"/>
      <c r="Q381"/>
      <c r="R381"/>
      <c r="S381"/>
      <c r="T381"/>
      <c r="U381"/>
    </row>
    <row r="382" spans="1:21" x14ac:dyDescent="0.2">
      <c r="A382" s="91">
        <v>38710</v>
      </c>
      <c r="B382" s="92">
        <v>10.6</v>
      </c>
      <c r="C382" s="95"/>
      <c r="D382" s="96"/>
      <c r="E382" s="42">
        <f>16.5-B382</f>
        <v>5.9</v>
      </c>
      <c r="F382" s="70">
        <f t="shared" si="20"/>
        <v>6.0185075361429892</v>
      </c>
      <c r="G382" s="70">
        <f t="shared" si="21"/>
        <v>5.8531200723171253</v>
      </c>
      <c r="H382" s="70">
        <f t="shared" si="22"/>
        <v>5.3295945661906936</v>
      </c>
      <c r="I382" s="70">
        <f t="shared" si="23"/>
        <v>5.9</v>
      </c>
      <c r="J382" s="70">
        <f>$J$20-$I382</f>
        <v>10.6</v>
      </c>
      <c r="K382" s="69">
        <f>B382-J382</f>
        <v>0</v>
      </c>
      <c r="L382" s="70">
        <f>IF($L$20-$I382&gt;0,$L$20-$I382,0)</f>
        <v>9.1</v>
      </c>
      <c r="M382" s="70"/>
      <c r="O382"/>
      <c r="P382"/>
      <c r="Q382"/>
      <c r="R382"/>
      <c r="S382"/>
      <c r="T382"/>
      <c r="U382"/>
    </row>
    <row r="383" spans="1:21" x14ac:dyDescent="0.2">
      <c r="A383" s="91">
        <v>38711</v>
      </c>
      <c r="B383" s="92">
        <v>11.3</v>
      </c>
      <c r="C383" s="95"/>
      <c r="D383" s="96"/>
      <c r="E383" s="42">
        <f>16.5-B383</f>
        <v>5.1999999999999993</v>
      </c>
      <c r="F383" s="70">
        <f t="shared" si="20"/>
        <v>4.6818928865423173</v>
      </c>
      <c r="G383" s="70">
        <f t="shared" si="21"/>
        <v>6.0185075361429874</v>
      </c>
      <c r="H383" s="70">
        <f t="shared" si="22"/>
        <v>5.8531200723171262</v>
      </c>
      <c r="I383" s="70">
        <f t="shared" si="23"/>
        <v>5.1999999999999993</v>
      </c>
      <c r="J383" s="70">
        <f>$J$20-$I383</f>
        <v>11.3</v>
      </c>
      <c r="K383" s="69">
        <f>B383-J383</f>
        <v>0</v>
      </c>
      <c r="L383" s="70">
        <f>IF($L$20-$I383&gt;0,$L$20-$I383,0)</f>
        <v>9.8000000000000007</v>
      </c>
      <c r="M383" s="70"/>
      <c r="O383"/>
      <c r="P383"/>
      <c r="Q383"/>
      <c r="R383"/>
      <c r="S383"/>
      <c r="T383"/>
      <c r="U383"/>
    </row>
    <row r="384" spans="1:21" x14ac:dyDescent="0.2">
      <c r="A384" s="91">
        <v>38712</v>
      </c>
      <c r="B384" s="92">
        <v>13.3</v>
      </c>
      <c r="C384" s="95"/>
      <c r="D384" s="96"/>
      <c r="E384" s="42">
        <f>16.5-B384</f>
        <v>3.1999999999999993</v>
      </c>
      <c r="F384" s="70">
        <f t="shared" si="20"/>
        <v>1.989302300705009</v>
      </c>
      <c r="G384" s="70">
        <f t="shared" si="21"/>
        <v>4.6818928865423182</v>
      </c>
      <c r="H384" s="70">
        <f t="shared" si="22"/>
        <v>6.0185075361429874</v>
      </c>
      <c r="I384" s="70">
        <f t="shared" si="23"/>
        <v>3.1999999999999993</v>
      </c>
      <c r="J384" s="70">
        <f>$J$20-$I384</f>
        <v>13.3</v>
      </c>
      <c r="K384" s="69">
        <f>B384-J384</f>
        <v>0</v>
      </c>
      <c r="L384" s="70">
        <f>IF($L$20-$I384&gt;0,$L$20-$I384,0)</f>
        <v>11.8</v>
      </c>
      <c r="M384" s="70"/>
      <c r="O384"/>
      <c r="P384"/>
      <c r="Q384"/>
      <c r="R384"/>
      <c r="S384"/>
      <c r="T384"/>
      <c r="U384"/>
    </row>
    <row r="385" spans="1:21" x14ac:dyDescent="0.2">
      <c r="A385" s="91">
        <v>38713</v>
      </c>
      <c r="B385" s="92">
        <v>16.3</v>
      </c>
      <c r="C385" s="95"/>
      <c r="D385" s="96"/>
      <c r="E385" s="42">
        <f>16.5-B385</f>
        <v>0.19999999999999929</v>
      </c>
      <c r="F385" s="70">
        <f t="shared" si="20"/>
        <v>-1.4416332981095588</v>
      </c>
      <c r="G385" s="70">
        <f t="shared" si="21"/>
        <v>1.9893023007050086</v>
      </c>
      <c r="H385" s="70">
        <f t="shared" si="22"/>
        <v>4.6818928865423182</v>
      </c>
      <c r="I385" s="70">
        <f t="shared" si="23"/>
        <v>0.19999999999999918</v>
      </c>
      <c r="J385" s="70">
        <f>$J$20-$I385</f>
        <v>16.3</v>
      </c>
      <c r="K385" s="69">
        <f>B385-J385</f>
        <v>0</v>
      </c>
      <c r="L385" s="70">
        <f>IF($L$20-$I385&gt;0,$L$20-$I385,0)</f>
        <v>14.8</v>
      </c>
      <c r="M385" s="70"/>
      <c r="O385"/>
      <c r="P385"/>
      <c r="Q385"/>
      <c r="R385"/>
      <c r="S385"/>
      <c r="T385"/>
      <c r="U385"/>
    </row>
    <row r="386" spans="1:21" x14ac:dyDescent="0.2">
      <c r="A386" s="91">
        <v>38714</v>
      </c>
      <c r="B386" s="92">
        <v>18</v>
      </c>
      <c r="C386" s="95"/>
      <c r="D386" s="96"/>
      <c r="E386" s="42">
        <f>16.5-B386</f>
        <v>-1.5</v>
      </c>
      <c r="F386" s="70">
        <f t="shared" si="20"/>
        <v>-2.1107337343960557</v>
      </c>
      <c r="G386" s="70">
        <f t="shared" si="21"/>
        <v>-1.4416332981095583</v>
      </c>
      <c r="H386" s="70">
        <f t="shared" si="22"/>
        <v>1.9893023007050086</v>
      </c>
      <c r="I386" s="70">
        <f t="shared" si="23"/>
        <v>-1.5</v>
      </c>
      <c r="J386" s="70">
        <f>$J$20-$I386</f>
        <v>18</v>
      </c>
      <c r="K386" s="69">
        <f>B386-J386</f>
        <v>0</v>
      </c>
      <c r="L386" s="70">
        <f>IF($L$20-$I386&gt;0,$L$20-$I386,0)</f>
        <v>16.5</v>
      </c>
      <c r="M386" s="70"/>
      <c r="O386"/>
      <c r="P386"/>
      <c r="Q386"/>
      <c r="R386"/>
      <c r="S386"/>
      <c r="T386"/>
      <c r="U386"/>
    </row>
    <row r="387" spans="1:21" x14ac:dyDescent="0.2">
      <c r="A387" s="91">
        <v>38715</v>
      </c>
      <c r="B387" s="92">
        <v>19.3</v>
      </c>
      <c r="C387" s="95"/>
      <c r="D387" s="96"/>
      <c r="E387" s="42">
        <f>16.5-B387</f>
        <v>-2.8000000000000007</v>
      </c>
      <c r="F387" s="70">
        <f t="shared" si="20"/>
        <v>-3.3710275831170473</v>
      </c>
      <c r="G387" s="70">
        <f t="shared" si="21"/>
        <v>-2.1107337343960557</v>
      </c>
      <c r="H387" s="70">
        <f t="shared" si="22"/>
        <v>-1.4416332981095581</v>
      </c>
      <c r="I387" s="70">
        <f t="shared" si="23"/>
        <v>-2.8000000000000007</v>
      </c>
      <c r="J387" s="70">
        <f>$J$20-$I387</f>
        <v>19.3</v>
      </c>
      <c r="K387" s="69">
        <f>B387-J387</f>
        <v>0</v>
      </c>
      <c r="L387" s="70">
        <f>IF($L$20-$I387&gt;0,$L$20-$I387,0)</f>
        <v>17.8</v>
      </c>
      <c r="M387" s="70"/>
      <c r="O387"/>
      <c r="P387"/>
      <c r="Q387"/>
      <c r="R387"/>
      <c r="S387"/>
      <c r="T387"/>
      <c r="U387"/>
    </row>
    <row r="388" spans="1:21" x14ac:dyDescent="0.2">
      <c r="A388" s="91">
        <v>38716</v>
      </c>
      <c r="B388" s="92">
        <v>18.899999999999999</v>
      </c>
      <c r="C388" s="95"/>
      <c r="D388" s="96"/>
      <c r="E388" s="42">
        <f>16.5-B388</f>
        <v>-2.3999999999999986</v>
      </c>
      <c r="F388" s="70">
        <f t="shared" si="20"/>
        <v>-1.9626972527087982</v>
      </c>
      <c r="G388" s="70">
        <f t="shared" si="21"/>
        <v>-3.3710275831170473</v>
      </c>
      <c r="H388" s="70">
        <f t="shared" si="22"/>
        <v>-2.1107337343960553</v>
      </c>
      <c r="I388" s="70">
        <f t="shared" si="23"/>
        <v>-2.3999999999999986</v>
      </c>
      <c r="J388" s="70">
        <f>$J$20-$I388</f>
        <v>18.899999999999999</v>
      </c>
      <c r="K388" s="69">
        <f>B388-J388</f>
        <v>0</v>
      </c>
      <c r="L388" s="70">
        <f>IF($L$20-$I388&gt;0,$L$20-$I388,0)</f>
        <v>17.399999999999999</v>
      </c>
      <c r="M388" s="70"/>
      <c r="O388"/>
      <c r="P388"/>
      <c r="Q388"/>
      <c r="R388"/>
      <c r="S388"/>
      <c r="T388"/>
      <c r="U388"/>
    </row>
    <row r="389" spans="1:21" x14ac:dyDescent="0.2">
      <c r="A389" s="91">
        <v>38717</v>
      </c>
      <c r="B389" s="92">
        <v>14.4</v>
      </c>
      <c r="C389" s="95">
        <v>403.7</v>
      </c>
      <c r="D389" s="102">
        <v>404</v>
      </c>
      <c r="E389" s="42">
        <f>16.5-B389</f>
        <v>2.0999999999999996</v>
      </c>
      <c r="F389" s="70">
        <f t="shared" si="20"/>
        <v>5.0431865568739065</v>
      </c>
      <c r="G389" s="70">
        <f t="shared" si="21"/>
        <v>-1.9626972527087982</v>
      </c>
      <c r="H389" s="70">
        <f t="shared" si="22"/>
        <v>-3.3710275831170478</v>
      </c>
      <c r="I389" s="70">
        <f t="shared" si="23"/>
        <v>2.0999999999999996</v>
      </c>
      <c r="J389" s="70">
        <f>$J$20-$I389</f>
        <v>14.4</v>
      </c>
      <c r="K389" s="69">
        <f>B389-J389</f>
        <v>0</v>
      </c>
      <c r="L389" s="70">
        <f>IF($L$20-$I389&gt;0,$L$20-$I389,0)</f>
        <v>12.9</v>
      </c>
      <c r="M389" s="70"/>
      <c r="O389"/>
      <c r="P389"/>
      <c r="Q389"/>
      <c r="R389"/>
      <c r="S389"/>
      <c r="T389"/>
      <c r="U389"/>
    </row>
    <row r="390" spans="1:21" ht="13.5" thickBot="1" x14ac:dyDescent="0.25">
      <c r="A390" s="20"/>
      <c r="B390" s="44"/>
      <c r="C390" s="32"/>
      <c r="D390" s="33"/>
      <c r="O390"/>
      <c r="P390"/>
      <c r="Q390"/>
      <c r="R390"/>
      <c r="S390"/>
      <c r="T390"/>
      <c r="U390"/>
    </row>
    <row r="391" spans="1:21" ht="13.5" thickBot="1" x14ac:dyDescent="0.25">
      <c r="A391" s="34"/>
      <c r="B391" s="35"/>
      <c r="C391" s="35"/>
      <c r="D391" s="36"/>
      <c r="O391"/>
      <c r="P391"/>
      <c r="Q391"/>
      <c r="R391"/>
      <c r="S391"/>
      <c r="T391"/>
      <c r="U391"/>
    </row>
    <row r="392" spans="1:21" x14ac:dyDescent="0.2">
      <c r="A392" s="37" t="s">
        <v>20</v>
      </c>
      <c r="B392" s="21"/>
      <c r="C392" s="21"/>
      <c r="D392" s="55">
        <v>2076</v>
      </c>
      <c r="O392"/>
      <c r="P392"/>
      <c r="Q392"/>
      <c r="R392"/>
      <c r="S392"/>
      <c r="T392"/>
      <c r="U392"/>
    </row>
    <row r="393" spans="1:21" ht="13.5" thickBot="1" x14ac:dyDescent="0.25">
      <c r="A393" s="38" t="s">
        <v>21</v>
      </c>
      <c r="B393" s="21"/>
      <c r="C393" s="21"/>
      <c r="D393" s="56"/>
    </row>
    <row r="394" spans="1:21" ht="13.5" thickBot="1" x14ac:dyDescent="0.25">
      <c r="A394" s="39"/>
      <c r="B394" s="32"/>
      <c r="C394" s="32"/>
      <c r="D394" s="40"/>
    </row>
    <row r="395" spans="1:21" x14ac:dyDescent="0.2">
      <c r="A395" s="41"/>
      <c r="B395" s="21"/>
      <c r="C395" s="21"/>
      <c r="D395" s="21"/>
    </row>
    <row r="396" spans="1:21" x14ac:dyDescent="0.2">
      <c r="A396" s="41"/>
      <c r="B396" s="21"/>
      <c r="C396" s="21"/>
      <c r="D396" s="30"/>
    </row>
    <row r="397" spans="1:21" x14ac:dyDescent="0.2">
      <c r="A397" s="41"/>
      <c r="B397" s="21"/>
      <c r="C397" s="21"/>
      <c r="D397" s="30"/>
    </row>
    <row r="398" spans="1:21" x14ac:dyDescent="0.2">
      <c r="A398" s="41"/>
      <c r="B398" s="21"/>
      <c r="C398" s="21"/>
      <c r="D398" s="30"/>
    </row>
    <row r="399" spans="1:21" x14ac:dyDescent="0.2">
      <c r="A399" s="41"/>
      <c r="B399" s="21"/>
      <c r="C399" s="21"/>
      <c r="D399" s="30"/>
    </row>
    <row r="400" spans="1:21" x14ac:dyDescent="0.2">
      <c r="A400" s="41"/>
      <c r="B400" s="21"/>
      <c r="C400" s="21"/>
      <c r="D400" s="30"/>
    </row>
    <row r="401" spans="1:4" x14ac:dyDescent="0.2">
      <c r="A401" s="41"/>
      <c r="B401" s="21"/>
      <c r="C401" s="21"/>
      <c r="D401" s="30"/>
    </row>
    <row r="402" spans="1:4" x14ac:dyDescent="0.2">
      <c r="A402" s="41"/>
      <c r="B402" s="21"/>
      <c r="C402" s="21"/>
      <c r="D402" s="30"/>
    </row>
    <row r="403" spans="1:4" x14ac:dyDescent="0.2">
      <c r="A403" s="41"/>
      <c r="B403" s="21"/>
      <c r="C403" s="21"/>
      <c r="D403" s="30"/>
    </row>
    <row r="404" spans="1:4" x14ac:dyDescent="0.2">
      <c r="A404" s="41"/>
      <c r="B404" s="21"/>
      <c r="C404" s="21"/>
      <c r="D404" s="30"/>
    </row>
    <row r="405" spans="1:4" x14ac:dyDescent="0.2">
      <c r="A405" s="41"/>
      <c r="B405" s="21"/>
      <c r="C405" s="21"/>
      <c r="D405" s="30"/>
    </row>
    <row r="406" spans="1:4" x14ac:dyDescent="0.2">
      <c r="A406" s="41"/>
      <c r="B406" s="21"/>
      <c r="C406" s="21"/>
      <c r="D406" s="30"/>
    </row>
    <row r="407" spans="1:4" x14ac:dyDescent="0.2">
      <c r="A407" s="41"/>
      <c r="B407" s="21"/>
      <c r="C407" s="21"/>
      <c r="D407" s="30"/>
    </row>
    <row r="408" spans="1:4" x14ac:dyDescent="0.2">
      <c r="A408" s="41"/>
      <c r="B408" s="21"/>
      <c r="C408" s="21"/>
      <c r="D408" s="30"/>
    </row>
    <row r="409" spans="1:4" x14ac:dyDescent="0.2">
      <c r="A409" s="41"/>
      <c r="B409" s="21"/>
      <c r="C409" s="21"/>
      <c r="D409" s="30"/>
    </row>
    <row r="410" spans="1:4" x14ac:dyDescent="0.2">
      <c r="A410" s="41"/>
      <c r="B410" s="21"/>
      <c r="C410" s="21"/>
      <c r="D410" s="30"/>
    </row>
    <row r="411" spans="1:4" x14ac:dyDescent="0.2">
      <c r="A411" s="41"/>
      <c r="B411" s="21"/>
      <c r="C411" s="21"/>
      <c r="D411" s="30"/>
    </row>
    <row r="412" spans="1:4" x14ac:dyDescent="0.2">
      <c r="A412" s="41"/>
      <c r="B412" s="21"/>
      <c r="C412" s="21"/>
      <c r="D412" s="30"/>
    </row>
    <row r="413" spans="1:4" x14ac:dyDescent="0.2">
      <c r="A413" s="41"/>
      <c r="B413" s="21"/>
      <c r="C413" s="21"/>
      <c r="D413" s="30"/>
    </row>
    <row r="414" spans="1:4" x14ac:dyDescent="0.2">
      <c r="A414" s="41"/>
      <c r="B414" s="21"/>
      <c r="C414" s="21"/>
      <c r="D414" s="30"/>
    </row>
    <row r="415" spans="1:4" x14ac:dyDescent="0.2">
      <c r="A415" s="41"/>
      <c r="B415" s="21"/>
      <c r="C415" s="21"/>
      <c r="D415" s="30"/>
    </row>
    <row r="416" spans="1:4" x14ac:dyDescent="0.2">
      <c r="A416" s="41"/>
    </row>
    <row r="417" spans="1:1" x14ac:dyDescent="0.2">
      <c r="A417" s="41"/>
    </row>
  </sheetData>
  <mergeCells count="9">
    <mergeCell ref="A11:D11"/>
    <mergeCell ref="A17:D17"/>
    <mergeCell ref="D392:D393"/>
    <mergeCell ref="A3:D3"/>
    <mergeCell ref="A4:D4"/>
    <mergeCell ref="A6:D6"/>
    <mergeCell ref="A7:D7"/>
    <mergeCell ref="A9:B9"/>
    <mergeCell ref="C9:D9"/>
  </mergeCells>
  <hyperlinks>
    <hyperlink ref="A6" r:id="rId2"/>
  </hyperlinks>
  <pageMargins left="0.55118110236220474" right="0.27559055118110237" top="0.98425196850393704" bottom="0.98425196850393704" header="0.51181102362204722" footer="0.51181102362204722"/>
  <pageSetup paperSize="9" scale="90" orientation="portrait" r:id="rId3"/>
  <headerFooter alignWithMargins="0">
    <oddHeader>&amp;LPIROTECH&amp;Rjbv@pirotech.be</oddHeader>
  </headerFooter>
  <rowBreaks count="12" manualBreakCount="12">
    <brk id="55" max="16383" man="1"/>
    <brk id="83" max="16383" man="1"/>
    <brk id="114" max="16383" man="1"/>
    <brk id="144" max="16383" man="1"/>
    <brk id="175" max="16383" man="1"/>
    <brk id="205" max="16383" man="1"/>
    <brk id="236" max="16383" man="1"/>
    <brk id="267" max="16383" man="1"/>
    <brk id="297" max="16383" man="1"/>
    <brk id="328" max="16383" man="1"/>
    <brk id="358" max="16383" man="1"/>
    <brk id="395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17"/>
  <sheetViews>
    <sheetView workbookViewId="0">
      <selection activeCell="D8" sqref="D8"/>
    </sheetView>
  </sheetViews>
  <sheetFormatPr baseColWidth="10" defaultColWidth="9.140625" defaultRowHeight="12.75" x14ac:dyDescent="0.2"/>
  <cols>
    <col min="1" max="1" width="14.42578125" style="43" customWidth="1"/>
    <col min="2" max="2" width="20.5703125" style="42" customWidth="1"/>
    <col min="3" max="3" width="18.28515625" style="42" customWidth="1"/>
    <col min="4" max="4" width="18.7109375" style="1" customWidth="1"/>
    <col min="5" max="14" width="9.140625" style="1"/>
    <col min="15" max="15" width="11.5703125" style="1" bestFit="1" customWidth="1"/>
    <col min="16" max="16" width="15.28515625" style="1" bestFit="1" customWidth="1"/>
    <col min="17" max="19" width="20.5703125" style="1" bestFit="1" customWidth="1"/>
    <col min="20" max="161" width="13.140625" style="1" bestFit="1" customWidth="1"/>
    <col min="162" max="162" width="11.5703125" style="1" bestFit="1" customWidth="1"/>
    <col min="163" max="163" width="8.140625" style="1" bestFit="1" customWidth="1"/>
    <col min="164" max="164" width="6" style="1" bestFit="1" customWidth="1"/>
    <col min="165" max="165" width="8.140625" style="1" bestFit="1" customWidth="1"/>
    <col min="166" max="166" width="4" style="1" bestFit="1" customWidth="1"/>
    <col min="167" max="167" width="6.5703125" style="1" bestFit="1" customWidth="1"/>
    <col min="168" max="168" width="6" style="1" bestFit="1" customWidth="1"/>
    <col min="169" max="169" width="8.140625" style="1" bestFit="1" customWidth="1"/>
    <col min="170" max="170" width="6" style="1" bestFit="1" customWidth="1"/>
    <col min="171" max="171" width="8.140625" style="1" bestFit="1" customWidth="1"/>
    <col min="172" max="172" width="6" style="1" bestFit="1" customWidth="1"/>
    <col min="173" max="173" width="8.140625" style="1" bestFit="1" customWidth="1"/>
    <col min="174" max="174" width="6" style="1" bestFit="1" customWidth="1"/>
    <col min="175" max="175" width="8.140625" style="1" bestFit="1" customWidth="1"/>
    <col min="176" max="176" width="6" style="1" bestFit="1" customWidth="1"/>
    <col min="177" max="177" width="8.140625" style="1" bestFit="1" customWidth="1"/>
    <col min="178" max="178" width="6" style="1" bestFit="1" customWidth="1"/>
    <col min="179" max="179" width="8.140625" style="1" bestFit="1" customWidth="1"/>
    <col min="180" max="180" width="6" style="1" bestFit="1" customWidth="1"/>
    <col min="181" max="181" width="8.140625" style="1" bestFit="1" customWidth="1"/>
    <col min="182" max="182" width="6" style="1" bestFit="1" customWidth="1"/>
    <col min="183" max="183" width="8.140625" style="1" bestFit="1" customWidth="1"/>
    <col min="184" max="184" width="6" style="1" bestFit="1" customWidth="1"/>
    <col min="185" max="185" width="8.140625" style="1" bestFit="1" customWidth="1"/>
    <col min="186" max="186" width="4" style="1" bestFit="1" customWidth="1"/>
    <col min="187" max="187" width="6.5703125" style="1" bestFit="1" customWidth="1"/>
    <col min="188" max="188" width="6" style="1" bestFit="1" customWidth="1"/>
    <col min="189" max="189" width="8.140625" style="1" bestFit="1" customWidth="1"/>
    <col min="190" max="190" width="6" style="1" bestFit="1" customWidth="1"/>
    <col min="191" max="191" width="8.140625" style="1" bestFit="1" customWidth="1"/>
    <col min="192" max="192" width="6" style="1" bestFit="1" customWidth="1"/>
    <col min="193" max="193" width="8.140625" style="1" bestFit="1" customWidth="1"/>
    <col min="194" max="194" width="6" style="1" bestFit="1" customWidth="1"/>
    <col min="195" max="195" width="8.140625" style="1" bestFit="1" customWidth="1"/>
    <col min="196" max="196" width="6" style="1" bestFit="1" customWidth="1"/>
    <col min="197" max="197" width="8.140625" style="1" bestFit="1" customWidth="1"/>
    <col min="198" max="198" width="6" style="1" bestFit="1" customWidth="1"/>
    <col min="199" max="199" width="8.140625" style="1" bestFit="1" customWidth="1"/>
    <col min="200" max="200" width="5" style="1" bestFit="1" customWidth="1"/>
    <col min="201" max="201" width="6.5703125" style="1" bestFit="1" customWidth="1"/>
    <col min="202" max="202" width="6" style="1" bestFit="1" customWidth="1"/>
    <col min="203" max="203" width="8.140625" style="1" bestFit="1" customWidth="1"/>
    <col min="204" max="204" width="6" style="1" bestFit="1" customWidth="1"/>
    <col min="205" max="205" width="8.140625" style="1" bestFit="1" customWidth="1"/>
    <col min="206" max="206" width="6" style="1" bestFit="1" customWidth="1"/>
    <col min="207" max="207" width="8.140625" style="1" bestFit="1" customWidth="1"/>
    <col min="208" max="208" width="6" style="1" bestFit="1" customWidth="1"/>
    <col min="209" max="209" width="8.140625" style="1" bestFit="1" customWidth="1"/>
    <col min="210" max="210" width="6" style="1" bestFit="1" customWidth="1"/>
    <col min="211" max="211" width="8.140625" style="1" bestFit="1" customWidth="1"/>
    <col min="212" max="212" width="6" style="1" bestFit="1" customWidth="1"/>
    <col min="213" max="213" width="8.140625" style="1" bestFit="1" customWidth="1"/>
    <col min="214" max="214" width="6" style="1" bestFit="1" customWidth="1"/>
    <col min="215" max="215" width="8.140625" style="1" bestFit="1" customWidth="1"/>
    <col min="216" max="216" width="6" style="1" bestFit="1" customWidth="1"/>
    <col min="217" max="217" width="8.140625" style="1" bestFit="1" customWidth="1"/>
    <col min="218" max="218" width="6" style="1" bestFit="1" customWidth="1"/>
    <col min="219" max="219" width="8.140625" style="1" bestFit="1" customWidth="1"/>
    <col min="220" max="220" width="5" style="1" bestFit="1" customWidth="1"/>
    <col min="221" max="221" width="7.5703125" style="1" bestFit="1" customWidth="1"/>
    <col min="222" max="222" width="7" style="1" bestFit="1" customWidth="1"/>
    <col min="223" max="223" width="9.140625" style="1"/>
    <col min="224" max="224" width="7" style="1" bestFit="1" customWidth="1"/>
    <col min="225" max="225" width="9.140625" style="1"/>
    <col min="226" max="226" width="7" style="1" bestFit="1" customWidth="1"/>
    <col min="227" max="227" width="9.140625" style="1"/>
    <col min="228" max="228" width="7" style="1" bestFit="1" customWidth="1"/>
    <col min="229" max="229" width="9.140625" style="1"/>
    <col min="230" max="230" width="7" style="1" bestFit="1" customWidth="1"/>
    <col min="231" max="231" width="9.140625" style="1"/>
    <col min="232" max="232" width="7" style="1" bestFit="1" customWidth="1"/>
    <col min="233" max="233" width="9.140625" style="1"/>
    <col min="234" max="234" width="7" style="1" bestFit="1" customWidth="1"/>
    <col min="235" max="235" width="9.140625" style="1"/>
    <col min="236" max="236" width="7" style="1" bestFit="1" customWidth="1"/>
    <col min="237" max="237" width="9.140625" style="1"/>
    <col min="238" max="238" width="5" style="1" bestFit="1" customWidth="1"/>
    <col min="239" max="239" width="7.5703125" style="1" bestFit="1" customWidth="1"/>
    <col min="240" max="240" width="7" style="1" bestFit="1" customWidth="1"/>
    <col min="241" max="241" width="9.140625" style="1"/>
    <col min="242" max="242" width="7" style="1" bestFit="1" customWidth="1"/>
    <col min="243" max="243" width="9.140625" style="1"/>
    <col min="244" max="244" width="7" style="1" bestFit="1" customWidth="1"/>
    <col min="245" max="245" width="9.140625" style="1"/>
    <col min="246" max="246" width="7" style="1" bestFit="1" customWidth="1"/>
    <col min="247" max="247" width="9.140625" style="1"/>
    <col min="248" max="248" width="5" style="1" bestFit="1" customWidth="1"/>
    <col min="249" max="249" width="7.5703125" style="1" bestFit="1" customWidth="1"/>
    <col min="250" max="250" width="7" style="1" bestFit="1" customWidth="1"/>
    <col min="251" max="251" width="9.140625" style="1"/>
    <col min="252" max="252" width="7" style="1" bestFit="1" customWidth="1"/>
    <col min="253" max="253" width="9.140625" style="1"/>
    <col min="254" max="254" width="7" style="1" bestFit="1" customWidth="1"/>
    <col min="255" max="255" width="9.140625" style="1"/>
    <col min="256" max="256" width="7" style="1" bestFit="1" customWidth="1"/>
    <col min="257" max="16384" width="9.140625" style="1"/>
  </cols>
  <sheetData>
    <row r="1" spans="1:4" x14ac:dyDescent="0.2">
      <c r="A1" s="1"/>
      <c r="B1" s="1"/>
      <c r="C1" s="1"/>
    </row>
    <row r="2" spans="1:4" x14ac:dyDescent="0.2">
      <c r="A2" s="1"/>
      <c r="B2" s="1"/>
      <c r="C2" s="1"/>
    </row>
    <row r="3" spans="1:4" s="2" customFormat="1" x14ac:dyDescent="0.2">
      <c r="A3" s="60" t="s">
        <v>46</v>
      </c>
      <c r="B3" s="60"/>
      <c r="C3" s="60"/>
      <c r="D3" s="60"/>
    </row>
    <row r="4" spans="1:4" s="2" customFormat="1" x14ac:dyDescent="0.2">
      <c r="A4" s="61" t="s">
        <v>19</v>
      </c>
      <c r="B4" s="61"/>
      <c r="C4" s="61"/>
      <c r="D4" s="61"/>
    </row>
    <row r="5" spans="1:4" s="2" customFormat="1" x14ac:dyDescent="0.2"/>
    <row r="6" spans="1:4" x14ac:dyDescent="0.2">
      <c r="A6" s="107" t="s">
        <v>47</v>
      </c>
      <c r="B6" s="62"/>
      <c r="C6" s="62"/>
      <c r="D6" s="62"/>
    </row>
    <row r="7" spans="1:4" x14ac:dyDescent="0.2">
      <c r="A7" s="63"/>
      <c r="B7" s="63"/>
      <c r="C7" s="63"/>
      <c r="D7" s="63"/>
    </row>
    <row r="8" spans="1:4" x14ac:dyDescent="0.2">
      <c r="A8" s="54"/>
      <c r="B8" s="54"/>
      <c r="C8" s="54"/>
      <c r="D8" s="54"/>
    </row>
    <row r="9" spans="1:4" x14ac:dyDescent="0.2">
      <c r="A9" s="57" t="s">
        <v>14</v>
      </c>
      <c r="B9" s="57"/>
      <c r="C9" s="58" t="s">
        <v>7</v>
      </c>
      <c r="D9" s="58"/>
    </row>
    <row r="10" spans="1:4" ht="6.75" customHeight="1" x14ac:dyDescent="0.2">
      <c r="A10" s="3"/>
      <c r="B10" s="3"/>
      <c r="C10" s="3"/>
      <c r="D10" s="3"/>
    </row>
    <row r="11" spans="1:4" x14ac:dyDescent="0.2">
      <c r="A11" s="59" t="s">
        <v>8</v>
      </c>
      <c r="B11" s="59"/>
      <c r="C11" s="59"/>
      <c r="D11" s="59"/>
    </row>
    <row r="12" spans="1:4" ht="6.75" customHeight="1" x14ac:dyDescent="0.2">
      <c r="A12" s="3"/>
      <c r="B12" s="3"/>
      <c r="C12" s="3"/>
      <c r="D12" s="3"/>
    </row>
    <row r="13" spans="1:4" x14ac:dyDescent="0.2">
      <c r="A13" s="3" t="s">
        <v>5</v>
      </c>
      <c r="B13" s="3"/>
      <c r="C13" s="4" t="s">
        <v>16</v>
      </c>
      <c r="D13" s="52"/>
    </row>
    <row r="14" spans="1:4" x14ac:dyDescent="0.2">
      <c r="A14" s="3" t="s">
        <v>6</v>
      </c>
      <c r="B14" s="3"/>
      <c r="C14" s="5" t="s">
        <v>17</v>
      </c>
      <c r="D14" s="3"/>
    </row>
    <row r="15" spans="1:4" x14ac:dyDescent="0.2">
      <c r="A15" s="3" t="s">
        <v>9</v>
      </c>
      <c r="B15" s="3"/>
      <c r="C15" s="5" t="s">
        <v>18</v>
      </c>
      <c r="D15" s="3"/>
    </row>
    <row r="16" spans="1:4" ht="6.75" customHeight="1" x14ac:dyDescent="0.2">
      <c r="A16" s="3"/>
      <c r="B16" s="3"/>
      <c r="C16" s="3"/>
      <c r="D16" s="3"/>
    </row>
    <row r="17" spans="1:256" x14ac:dyDescent="0.2">
      <c r="A17" s="59" t="s">
        <v>15</v>
      </c>
      <c r="B17" s="59"/>
      <c r="C17" s="59"/>
      <c r="D17" s="59"/>
    </row>
    <row r="18" spans="1:256" ht="13.5" thickBot="1" x14ac:dyDescent="0.25">
      <c r="A18" s="54"/>
      <c r="B18" s="54"/>
      <c r="C18" s="54"/>
      <c r="D18" s="54"/>
    </row>
    <row r="19" spans="1:256" x14ac:dyDescent="0.2">
      <c r="A19" s="6" t="s">
        <v>0</v>
      </c>
      <c r="B19" s="7" t="s">
        <v>3</v>
      </c>
      <c r="C19" s="8" t="s">
        <v>10</v>
      </c>
      <c r="D19" s="9" t="s">
        <v>12</v>
      </c>
    </row>
    <row r="20" spans="1:256" x14ac:dyDescent="0.2">
      <c r="A20" s="10"/>
      <c r="B20" s="11"/>
      <c r="C20" s="12"/>
      <c r="D20" s="13"/>
      <c r="F20" s="76">
        <v>0.6</v>
      </c>
      <c r="G20" s="76">
        <v>0.3</v>
      </c>
      <c r="H20" s="76">
        <v>0.1</v>
      </c>
      <c r="I20" s="53"/>
      <c r="J20" s="76">
        <v>16.5</v>
      </c>
      <c r="K20" s="90">
        <f>AVERAGE(K25:K389)</f>
        <v>9.7334621337000026E-18</v>
      </c>
      <c r="L20" s="76">
        <v>15</v>
      </c>
    </row>
    <row r="21" spans="1:256" x14ac:dyDescent="0.2">
      <c r="A21" s="14"/>
      <c r="B21" s="15" t="s">
        <v>4</v>
      </c>
      <c r="C21" s="12"/>
      <c r="D21" s="13"/>
      <c r="F21" s="53"/>
      <c r="G21" s="53"/>
      <c r="H21" s="53"/>
      <c r="I21" s="53"/>
      <c r="J21" s="53"/>
      <c r="K21" s="90">
        <f>2*STDEV(K24:K389)</f>
        <v>3.719150659195324E-16</v>
      </c>
      <c r="L21" s="53"/>
    </row>
    <row r="22" spans="1:256" ht="13.5" thickBot="1" x14ac:dyDescent="0.25">
      <c r="A22" s="16" t="s">
        <v>1</v>
      </c>
      <c r="B22" s="17" t="s">
        <v>2</v>
      </c>
      <c r="C22" s="18" t="s">
        <v>11</v>
      </c>
      <c r="D22" s="19" t="s">
        <v>13</v>
      </c>
      <c r="E22" s="53" t="s">
        <v>23</v>
      </c>
      <c r="F22" s="1" t="s">
        <v>25</v>
      </c>
      <c r="G22" s="1" t="s">
        <v>26</v>
      </c>
      <c r="H22" s="1" t="s">
        <v>24</v>
      </c>
      <c r="I22" s="1" t="s">
        <v>28</v>
      </c>
      <c r="J22" s="1" t="s">
        <v>22</v>
      </c>
      <c r="K22" s="1" t="s">
        <v>29</v>
      </c>
      <c r="L22" s="1" t="s">
        <v>27</v>
      </c>
    </row>
    <row r="23" spans="1:256" x14ac:dyDescent="0.2">
      <c r="A23" s="65">
        <v>43464</v>
      </c>
      <c r="B23" s="68">
        <v>11.4</v>
      </c>
      <c r="C23" s="66"/>
      <c r="D23" s="67"/>
      <c r="E23" s="42">
        <f>16.5-B23</f>
        <v>5.0999999999999996</v>
      </c>
      <c r="F23" s="64">
        <f>E23</f>
        <v>5.0999999999999996</v>
      </c>
      <c r="G23" s="64"/>
      <c r="H23" s="64"/>
      <c r="I23" s="64"/>
      <c r="O23" s="77"/>
      <c r="P23" s="79" t="s">
        <v>45</v>
      </c>
      <c r="Q23" s="78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x14ac:dyDescent="0.2">
      <c r="A24" s="65">
        <v>43465</v>
      </c>
      <c r="B24" s="68">
        <v>9.1999999999999993</v>
      </c>
      <c r="C24" s="66">
        <v>330.09999999999985</v>
      </c>
      <c r="D24" s="67">
        <v>330</v>
      </c>
      <c r="E24" s="42">
        <f>16.5-B24</f>
        <v>7.3000000000000007</v>
      </c>
      <c r="F24" s="64">
        <f>E24</f>
        <v>7.3000000000000007</v>
      </c>
      <c r="G24" s="42">
        <f>F23</f>
        <v>5.0999999999999996</v>
      </c>
      <c r="H24" s="64"/>
      <c r="I24" s="64"/>
      <c r="K24" s="42"/>
      <c r="O24" s="79" t="s">
        <v>1</v>
      </c>
      <c r="P24" s="77" t="s">
        <v>44</v>
      </c>
      <c r="Q24" s="85" t="s">
        <v>43</v>
      </c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s="74" customFormat="1" x14ac:dyDescent="0.2">
      <c r="A25" s="71">
        <v>43466</v>
      </c>
      <c r="B25" s="47">
        <v>9.5</v>
      </c>
      <c r="C25" s="72"/>
      <c r="D25" s="73"/>
      <c r="E25" s="70">
        <f>16.5-B25</f>
        <v>7</v>
      </c>
      <c r="F25" s="70">
        <f>(E25-$G$20*F24-$H$20*G24)/$F$20</f>
        <v>7.1666666666666679</v>
      </c>
      <c r="G25" s="70">
        <f>(E25-$F$20*F25-$H$20*G24)/$G$20</f>
        <v>7.2999999999999989</v>
      </c>
      <c r="H25" s="70">
        <f>(E25-$F$20*F25-$G$20*G25)/$H$20</f>
        <v>5.0999999999999979</v>
      </c>
      <c r="I25" s="70">
        <f>(F25*$F$20+G25*$G$20+H25*$H$20)</f>
        <v>7</v>
      </c>
      <c r="J25" s="70">
        <f>$J$20-$I25</f>
        <v>9.5</v>
      </c>
      <c r="K25" s="75">
        <f>B25-J25</f>
        <v>0</v>
      </c>
      <c r="L25" s="70">
        <f>IF($L$20-$I25&gt;0,$L$20-$I25,0)</f>
        <v>8</v>
      </c>
      <c r="M25" s="70"/>
      <c r="O25" s="80" t="s">
        <v>32</v>
      </c>
      <c r="P25" s="83">
        <v>367.30000000000007</v>
      </c>
      <c r="Q25" s="86">
        <v>413.80000000000007</v>
      </c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x14ac:dyDescent="0.2">
      <c r="A26" s="20">
        <v>43467</v>
      </c>
      <c r="B26" s="45">
        <v>10.7</v>
      </c>
      <c r="C26" s="22"/>
      <c r="D26" s="23"/>
      <c r="E26" s="42">
        <f>16.5-B26</f>
        <v>5.8000000000000007</v>
      </c>
      <c r="F26" s="70">
        <f t="shared" ref="F26:F89" si="0">(E26-$G$20*F25-$H$20*G25)/$F$20</f>
        <v>4.8666666666666671</v>
      </c>
      <c r="G26" s="70">
        <f t="shared" ref="G26:G89" si="1">(E26-$F$20*F26-$H$20*G25)/$G$20</f>
        <v>7.1666666666666679</v>
      </c>
      <c r="H26" s="70">
        <f t="shared" ref="H26:H89" si="2">(E26-$F$20*F26-$G$20*G26)/$H$20</f>
        <v>7.3</v>
      </c>
      <c r="I26" s="70">
        <f t="shared" ref="I26:I89" si="3">(F26*$F$20+G26*$G$20+H26*$H$20)</f>
        <v>5.8000000000000007</v>
      </c>
      <c r="J26" s="70">
        <f>$J$20-$I26</f>
        <v>10.7</v>
      </c>
      <c r="K26" s="69">
        <f>B26-J26</f>
        <v>0</v>
      </c>
      <c r="L26" s="70">
        <f>IF($L$20-$I26&gt;0,$L$20-$I26,0)</f>
        <v>9.1999999999999993</v>
      </c>
      <c r="M26" s="70"/>
      <c r="O26" s="81" t="s">
        <v>33</v>
      </c>
      <c r="P26" s="88">
        <v>229.29999999999998</v>
      </c>
      <c r="Q26" s="89">
        <v>271.29999999999995</v>
      </c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">
      <c r="A27" s="20">
        <v>43468</v>
      </c>
      <c r="B27" s="45">
        <v>11.8</v>
      </c>
      <c r="C27" s="22"/>
      <c r="D27" s="23"/>
      <c r="E27" s="42">
        <f>16.5-B27</f>
        <v>4.6999999999999993</v>
      </c>
      <c r="F27" s="70">
        <f t="shared" si="0"/>
        <v>4.2055555555555548</v>
      </c>
      <c r="G27" s="70">
        <f t="shared" si="1"/>
        <v>4.8666666666666654</v>
      </c>
      <c r="H27" s="70">
        <f t="shared" si="2"/>
        <v>7.1666666666666679</v>
      </c>
      <c r="I27" s="70">
        <f t="shared" si="3"/>
        <v>4.6999999999999993</v>
      </c>
      <c r="J27" s="70">
        <f>$J$20-$I27</f>
        <v>11.8</v>
      </c>
      <c r="K27" s="69">
        <f>B27-J27</f>
        <v>0</v>
      </c>
      <c r="L27" s="70">
        <f>IF($L$20-$I27&gt;0,$L$20-$I27,0)</f>
        <v>10.3</v>
      </c>
      <c r="M27" s="70"/>
      <c r="O27" s="81" t="s">
        <v>34</v>
      </c>
      <c r="P27" s="88">
        <v>203.20000000000002</v>
      </c>
      <c r="Q27" s="89">
        <v>249.70000000000002</v>
      </c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">
      <c r="A28" s="20">
        <v>43469</v>
      </c>
      <c r="B28" s="45">
        <v>12.9</v>
      </c>
      <c r="C28" s="22"/>
      <c r="D28" s="23"/>
      <c r="E28" s="42">
        <f>16.5-B28</f>
        <v>3.5999999999999996</v>
      </c>
      <c r="F28" s="70">
        <f t="shared" si="0"/>
        <v>3.0861111111111108</v>
      </c>
      <c r="G28" s="70">
        <f t="shared" si="1"/>
        <v>4.2055555555555557</v>
      </c>
      <c r="H28" s="70">
        <f t="shared" si="2"/>
        <v>4.8666666666666654</v>
      </c>
      <c r="I28" s="70">
        <f t="shared" si="3"/>
        <v>3.5999999999999996</v>
      </c>
      <c r="J28" s="70">
        <f>$J$20-$I28</f>
        <v>12.9</v>
      </c>
      <c r="K28" s="69">
        <f>B28-J28</f>
        <v>0</v>
      </c>
      <c r="L28" s="70">
        <f>IF($L$20-$I28&gt;0,$L$20-$I28,0)</f>
        <v>11.4</v>
      </c>
      <c r="M28" s="70"/>
      <c r="O28" s="81" t="s">
        <v>35</v>
      </c>
      <c r="P28" s="88">
        <v>135.19999999999999</v>
      </c>
      <c r="Q28" s="89">
        <v>171.60000000000002</v>
      </c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x14ac:dyDescent="0.2">
      <c r="A29" s="20">
        <v>43470</v>
      </c>
      <c r="B29" s="45">
        <v>12.3</v>
      </c>
      <c r="C29" s="22"/>
      <c r="D29" s="23"/>
      <c r="E29" s="42">
        <f>16.5-B29</f>
        <v>4.1999999999999993</v>
      </c>
      <c r="F29" s="70">
        <f t="shared" si="0"/>
        <v>4.756018518518518</v>
      </c>
      <c r="G29" s="70">
        <f t="shared" si="1"/>
        <v>3.0861111111111095</v>
      </c>
      <c r="H29" s="70">
        <f t="shared" si="2"/>
        <v>4.2055555555555557</v>
      </c>
      <c r="I29" s="70">
        <f t="shared" si="3"/>
        <v>4.1999999999999993</v>
      </c>
      <c r="J29" s="70">
        <f>$J$20-$I29</f>
        <v>12.3</v>
      </c>
      <c r="K29" s="69">
        <f>B29-J29</f>
        <v>0</v>
      </c>
      <c r="L29" s="70">
        <f>IF($L$20-$I29&gt;0,$L$20-$I29,0)</f>
        <v>10.8</v>
      </c>
      <c r="M29" s="70"/>
      <c r="O29" s="81" t="s">
        <v>36</v>
      </c>
      <c r="P29" s="88">
        <v>100.1</v>
      </c>
      <c r="Q29" s="89">
        <v>143.19999999999999</v>
      </c>
      <c r="R29"/>
      <c r="S29"/>
      <c r="T29"/>
      <c r="U29"/>
      <c r="V29"/>
      <c r="W29"/>
    </row>
    <row r="30" spans="1:256" x14ac:dyDescent="0.2">
      <c r="A30" s="20">
        <v>43471</v>
      </c>
      <c r="B30" s="45">
        <v>12.3</v>
      </c>
      <c r="C30" s="22"/>
      <c r="D30" s="23"/>
      <c r="E30" s="42">
        <f>16.5-B30</f>
        <v>4.1999999999999993</v>
      </c>
      <c r="F30" s="70">
        <f t="shared" si="0"/>
        <v>4.1076388888888884</v>
      </c>
      <c r="G30" s="70">
        <f t="shared" si="1"/>
        <v>4.756018518518518</v>
      </c>
      <c r="H30" s="70">
        <f t="shared" si="2"/>
        <v>3.0861111111111073</v>
      </c>
      <c r="I30" s="70">
        <f t="shared" si="3"/>
        <v>4.1999999999999993</v>
      </c>
      <c r="J30" s="70">
        <f>$J$20-$I30</f>
        <v>12.3</v>
      </c>
      <c r="K30" s="69">
        <f>B30-J30</f>
        <v>0</v>
      </c>
      <c r="L30" s="70">
        <f>IF($L$20-$I30&gt;0,$L$20-$I30,0)</f>
        <v>10.8</v>
      </c>
      <c r="M30" s="70"/>
      <c r="O30" s="81" t="s">
        <v>37</v>
      </c>
      <c r="P30" s="88">
        <v>5.5</v>
      </c>
      <c r="Q30" s="89">
        <v>17.600000000000001</v>
      </c>
      <c r="R30"/>
      <c r="S30"/>
      <c r="T30"/>
      <c r="U30"/>
      <c r="V30"/>
      <c r="W30"/>
    </row>
    <row r="31" spans="1:256" x14ac:dyDescent="0.2">
      <c r="A31" s="20">
        <v>43472</v>
      </c>
      <c r="B31" s="45">
        <v>11.1</v>
      </c>
      <c r="C31" s="22"/>
      <c r="D31" s="23"/>
      <c r="E31" s="42">
        <f>16.5-B31</f>
        <v>5.4</v>
      </c>
      <c r="F31" s="70">
        <f t="shared" si="0"/>
        <v>6.1535108024691363</v>
      </c>
      <c r="G31" s="70">
        <f t="shared" si="1"/>
        <v>4.1076388888888893</v>
      </c>
      <c r="H31" s="70">
        <f t="shared" si="2"/>
        <v>4.7560185185185189</v>
      </c>
      <c r="I31" s="70">
        <f t="shared" si="3"/>
        <v>5.4</v>
      </c>
      <c r="J31" s="70">
        <f>$J$20-$I31</f>
        <v>11.1</v>
      </c>
      <c r="K31" s="69">
        <f>B31-J31</f>
        <v>0</v>
      </c>
      <c r="L31" s="70">
        <f>IF($L$20-$I31&gt;0,$L$20-$I31,0)</f>
        <v>9.6</v>
      </c>
      <c r="M31" s="70"/>
      <c r="O31" s="81" t="s">
        <v>38</v>
      </c>
      <c r="P31" s="88">
        <v>0</v>
      </c>
      <c r="Q31" s="89">
        <v>3.0999999999999961</v>
      </c>
      <c r="R31"/>
      <c r="S31"/>
      <c r="T31"/>
      <c r="U31"/>
      <c r="V31"/>
      <c r="W31"/>
    </row>
    <row r="32" spans="1:256" x14ac:dyDescent="0.2">
      <c r="A32" s="20">
        <v>43473</v>
      </c>
      <c r="B32" s="45">
        <v>10.5</v>
      </c>
      <c r="C32" s="22"/>
      <c r="D32" s="23"/>
      <c r="E32" s="42">
        <f>16.5-B32</f>
        <v>6</v>
      </c>
      <c r="F32" s="70">
        <f t="shared" si="0"/>
        <v>6.2386381172839513</v>
      </c>
      <c r="G32" s="70">
        <f t="shared" si="1"/>
        <v>6.1535108024691354</v>
      </c>
      <c r="H32" s="70">
        <f t="shared" si="2"/>
        <v>4.1076388888888893</v>
      </c>
      <c r="I32" s="70">
        <f t="shared" si="3"/>
        <v>6</v>
      </c>
      <c r="J32" s="70">
        <f>$J$20-$I32</f>
        <v>10.5</v>
      </c>
      <c r="K32" s="69">
        <f>B32-J32</f>
        <v>0</v>
      </c>
      <c r="L32" s="70">
        <f>IF($L$20-$I32&gt;0,$L$20-$I32,0)</f>
        <v>9</v>
      </c>
      <c r="M32" s="70"/>
      <c r="O32" s="81" t="s">
        <v>39</v>
      </c>
      <c r="P32" s="88">
        <v>9.9999999999999645E-2</v>
      </c>
      <c r="Q32" s="89">
        <v>3.1999999999999975</v>
      </c>
      <c r="R32"/>
      <c r="S32"/>
      <c r="T32"/>
      <c r="U32"/>
      <c r="V32"/>
      <c r="W32"/>
    </row>
    <row r="33" spans="1:23" x14ac:dyDescent="0.2">
      <c r="A33" s="20">
        <v>43474</v>
      </c>
      <c r="B33" s="45">
        <v>11.5</v>
      </c>
      <c r="C33" s="22"/>
      <c r="D33" s="23"/>
      <c r="E33" s="42">
        <f>16.5-B33</f>
        <v>5</v>
      </c>
      <c r="F33" s="70">
        <f t="shared" si="0"/>
        <v>4.1884291409465026</v>
      </c>
      <c r="G33" s="70">
        <f t="shared" si="1"/>
        <v>6.2386381172839496</v>
      </c>
      <c r="H33" s="70">
        <f t="shared" si="2"/>
        <v>6.1535108024691354</v>
      </c>
      <c r="I33" s="70">
        <f t="shared" si="3"/>
        <v>5</v>
      </c>
      <c r="J33" s="70">
        <f>$J$20-$I33</f>
        <v>11.5</v>
      </c>
      <c r="K33" s="69">
        <f>B33-J33</f>
        <v>0</v>
      </c>
      <c r="L33" s="70">
        <f>IF($L$20-$I33&gt;0,$L$20-$I33,0)</f>
        <v>10</v>
      </c>
      <c r="M33" s="70"/>
      <c r="O33" s="81" t="s">
        <v>40</v>
      </c>
      <c r="P33" s="88">
        <v>15.600000000000001</v>
      </c>
      <c r="Q33" s="89">
        <v>42.8</v>
      </c>
      <c r="R33"/>
      <c r="S33"/>
      <c r="T33"/>
      <c r="U33"/>
      <c r="V33"/>
      <c r="W33"/>
    </row>
    <row r="34" spans="1:23" x14ac:dyDescent="0.2">
      <c r="A34" s="20">
        <v>43475</v>
      </c>
      <c r="B34" s="45">
        <v>12.8</v>
      </c>
      <c r="C34" s="22"/>
      <c r="D34" s="23"/>
      <c r="E34" s="42">
        <f>16.5-B34</f>
        <v>3.6999999999999993</v>
      </c>
      <c r="F34" s="70">
        <f t="shared" si="0"/>
        <v>3.0326790766460889</v>
      </c>
      <c r="G34" s="70">
        <f t="shared" si="1"/>
        <v>4.1884291409465035</v>
      </c>
      <c r="H34" s="70">
        <f t="shared" si="2"/>
        <v>6.2386381172839496</v>
      </c>
      <c r="I34" s="70">
        <f t="shared" si="3"/>
        <v>3.6999999999999993</v>
      </c>
      <c r="J34" s="70">
        <f>$J$20-$I34</f>
        <v>12.8</v>
      </c>
      <c r="K34" s="69">
        <f>B34-J34</f>
        <v>0</v>
      </c>
      <c r="L34" s="70">
        <f>IF($L$20-$I34&gt;0,$L$20-$I34,0)</f>
        <v>11.3</v>
      </c>
      <c r="M34" s="70"/>
      <c r="O34" s="81" t="s">
        <v>41</v>
      </c>
      <c r="P34" s="88">
        <v>91.800000000000011</v>
      </c>
      <c r="Q34" s="89">
        <v>134.29999999999998</v>
      </c>
      <c r="R34"/>
      <c r="S34"/>
      <c r="T34"/>
      <c r="U34"/>
      <c r="V34"/>
      <c r="W34"/>
    </row>
    <row r="35" spans="1:23" x14ac:dyDescent="0.2">
      <c r="A35" s="20">
        <v>43476</v>
      </c>
      <c r="B35" s="45">
        <v>12.3</v>
      </c>
      <c r="C35" s="22"/>
      <c r="D35" s="23"/>
      <c r="E35" s="42">
        <f>16.5-B35</f>
        <v>4.1999999999999993</v>
      </c>
      <c r="F35" s="70">
        <f t="shared" si="0"/>
        <v>4.7855889381858709</v>
      </c>
      <c r="G35" s="70">
        <f t="shared" si="1"/>
        <v>3.0326790766460876</v>
      </c>
      <c r="H35" s="70">
        <f t="shared" si="2"/>
        <v>4.1884291409465035</v>
      </c>
      <c r="I35" s="70">
        <f t="shared" si="3"/>
        <v>4.1999999999999993</v>
      </c>
      <c r="J35" s="70">
        <f>$J$20-$I35</f>
        <v>12.3</v>
      </c>
      <c r="K35" s="69">
        <f>B35-J35</f>
        <v>0</v>
      </c>
      <c r="L35" s="70">
        <f>IF($L$20-$I35&gt;0,$L$20-$I35,0)</f>
        <v>10.8</v>
      </c>
      <c r="M35" s="70"/>
      <c r="O35" s="81" t="s">
        <v>42</v>
      </c>
      <c r="P35" s="88">
        <v>252</v>
      </c>
      <c r="Q35" s="89">
        <v>296.99999999999994</v>
      </c>
      <c r="R35"/>
      <c r="S35"/>
      <c r="T35"/>
      <c r="U35"/>
      <c r="V35"/>
      <c r="W35"/>
    </row>
    <row r="36" spans="1:23" x14ac:dyDescent="0.2">
      <c r="A36" s="20">
        <v>43477</v>
      </c>
      <c r="B36" s="45">
        <v>10.9</v>
      </c>
      <c r="C36" s="22"/>
      <c r="D36" s="23"/>
      <c r="E36" s="42">
        <f>16.5-B36</f>
        <v>5.6</v>
      </c>
      <c r="F36" s="70">
        <f t="shared" si="0"/>
        <v>6.4350923514660501</v>
      </c>
      <c r="G36" s="70">
        <f t="shared" si="1"/>
        <v>4.7855889381858709</v>
      </c>
      <c r="H36" s="70">
        <f t="shared" si="2"/>
        <v>3.0326790766460854</v>
      </c>
      <c r="I36" s="70">
        <f t="shared" si="3"/>
        <v>5.6</v>
      </c>
      <c r="J36" s="70">
        <f>$J$20-$I36</f>
        <v>10.9</v>
      </c>
      <c r="K36" s="69">
        <f>B36-J36</f>
        <v>0</v>
      </c>
      <c r="L36" s="70">
        <f>IF($L$20-$I36&gt;0,$L$20-$I36,0)</f>
        <v>9.4</v>
      </c>
      <c r="M36" s="70"/>
      <c r="O36" s="81" t="s">
        <v>31</v>
      </c>
      <c r="P36" s="88">
        <v>281.29999999999995</v>
      </c>
      <c r="Q36" s="89">
        <v>327.79999999999995</v>
      </c>
      <c r="R36"/>
      <c r="S36"/>
      <c r="T36"/>
      <c r="U36"/>
      <c r="V36"/>
      <c r="W36"/>
    </row>
    <row r="37" spans="1:23" x14ac:dyDescent="0.2">
      <c r="A37" s="20">
        <v>43478</v>
      </c>
      <c r="B37" s="45">
        <v>9.1</v>
      </c>
      <c r="C37" s="22"/>
      <c r="D37" s="23"/>
      <c r="E37" s="42">
        <f>16.5-B37</f>
        <v>7.4</v>
      </c>
      <c r="F37" s="70">
        <f t="shared" si="0"/>
        <v>8.3181890012359982</v>
      </c>
      <c r="G37" s="70">
        <f t="shared" si="1"/>
        <v>6.4350923514660474</v>
      </c>
      <c r="H37" s="70">
        <f t="shared" si="2"/>
        <v>4.7855889381858718</v>
      </c>
      <c r="I37" s="70">
        <f t="shared" si="3"/>
        <v>7.4</v>
      </c>
      <c r="J37" s="70">
        <f>$J$20-$I37</f>
        <v>9.1</v>
      </c>
      <c r="K37" s="69">
        <f>B37-J37</f>
        <v>0</v>
      </c>
      <c r="L37" s="70">
        <f>IF($L$20-$I37&gt;0,$L$20-$I37,0)</f>
        <v>7.6</v>
      </c>
      <c r="M37" s="70"/>
      <c r="O37" s="82" t="s">
        <v>30</v>
      </c>
      <c r="P37" s="84">
        <v>1681.3999999999996</v>
      </c>
      <c r="Q37" s="87">
        <v>2075.3999999999996</v>
      </c>
      <c r="R37"/>
      <c r="S37"/>
      <c r="T37"/>
      <c r="U37"/>
      <c r="V37"/>
      <c r="W37"/>
    </row>
    <row r="38" spans="1:23" x14ac:dyDescent="0.2">
      <c r="A38" s="20">
        <v>43479</v>
      </c>
      <c r="B38" s="45">
        <v>9.8000000000000007</v>
      </c>
      <c r="C38" s="22"/>
      <c r="D38" s="23"/>
      <c r="E38" s="42">
        <f>16.5-B38</f>
        <v>6.6999999999999993</v>
      </c>
      <c r="F38" s="70">
        <f t="shared" si="0"/>
        <v>5.9350567741376583</v>
      </c>
      <c r="G38" s="70">
        <f t="shared" si="1"/>
        <v>8.3181890012359982</v>
      </c>
      <c r="H38" s="70">
        <f t="shared" si="2"/>
        <v>6.4350923514660474</v>
      </c>
      <c r="I38" s="70">
        <f t="shared" si="3"/>
        <v>6.6999999999999993</v>
      </c>
      <c r="J38" s="70">
        <f>$J$20-$I38</f>
        <v>9.8000000000000007</v>
      </c>
      <c r="K38" s="69">
        <f>B38-J38</f>
        <v>0</v>
      </c>
      <c r="L38" s="70">
        <f>IF($L$20-$I38&gt;0,$L$20-$I38,0)</f>
        <v>8.3000000000000007</v>
      </c>
      <c r="M38" s="70"/>
      <c r="O38"/>
      <c r="P38"/>
      <c r="Q38"/>
      <c r="R38"/>
      <c r="S38"/>
      <c r="T38"/>
      <c r="U38"/>
      <c r="V38"/>
      <c r="W38"/>
    </row>
    <row r="39" spans="1:23" x14ac:dyDescent="0.2">
      <c r="A39" s="20">
        <v>43480</v>
      </c>
      <c r="B39" s="45">
        <v>10.7</v>
      </c>
      <c r="C39" s="22"/>
      <c r="D39" s="23"/>
      <c r="E39" s="42">
        <f>16.5-B39</f>
        <v>5.8000000000000007</v>
      </c>
      <c r="F39" s="70">
        <f t="shared" si="0"/>
        <v>5.3127734460585065</v>
      </c>
      <c r="G39" s="70">
        <f t="shared" si="1"/>
        <v>5.9350567741376565</v>
      </c>
      <c r="H39" s="70">
        <f t="shared" si="2"/>
        <v>8.3181890012359982</v>
      </c>
      <c r="I39" s="70">
        <f t="shared" si="3"/>
        <v>5.8000000000000007</v>
      </c>
      <c r="J39" s="70">
        <f>$J$20-$I39</f>
        <v>10.7</v>
      </c>
      <c r="K39" s="69">
        <f>B39-J39</f>
        <v>0</v>
      </c>
      <c r="L39" s="70">
        <f>IF($L$20-$I39&gt;0,$L$20-$I39,0)</f>
        <v>9.1999999999999993</v>
      </c>
      <c r="M39" s="70"/>
      <c r="O39"/>
      <c r="P39" s="106">
        <f>P37/Q37</f>
        <v>0.81015707815360893</v>
      </c>
      <c r="Q39" s="103"/>
      <c r="R39"/>
      <c r="S39"/>
      <c r="T39"/>
      <c r="U39"/>
      <c r="V39"/>
      <c r="W39"/>
    </row>
    <row r="40" spans="1:23" x14ac:dyDescent="0.2">
      <c r="A40" s="20">
        <v>43481</v>
      </c>
      <c r="B40" s="45">
        <v>11</v>
      </c>
      <c r="C40" s="22"/>
      <c r="D40" s="23"/>
      <c r="E40" s="42">
        <f>16.5-B40</f>
        <v>5.5</v>
      </c>
      <c r="F40" s="70">
        <f t="shared" si="0"/>
        <v>5.5211038146144711</v>
      </c>
      <c r="G40" s="70">
        <f t="shared" si="1"/>
        <v>5.3127734460585057</v>
      </c>
      <c r="H40" s="70">
        <f t="shared" si="2"/>
        <v>5.9350567741376565</v>
      </c>
      <c r="I40" s="70">
        <f t="shared" si="3"/>
        <v>5.5</v>
      </c>
      <c r="J40" s="70">
        <f>$J$20-$I40</f>
        <v>11</v>
      </c>
      <c r="K40" s="69">
        <f>B40-J40</f>
        <v>0</v>
      </c>
      <c r="L40" s="70">
        <f>IF($L$20-$I40&gt;0,$L$20-$I40,0)</f>
        <v>9.5</v>
      </c>
      <c r="M40" s="70"/>
      <c r="O40"/>
      <c r="P40"/>
      <c r="Q40"/>
      <c r="R40"/>
      <c r="S40"/>
      <c r="T40"/>
      <c r="U40"/>
      <c r="V40"/>
      <c r="W40"/>
    </row>
    <row r="41" spans="1:23" x14ac:dyDescent="0.2">
      <c r="A41" s="20">
        <v>43482</v>
      </c>
      <c r="B41" s="45">
        <v>12.3</v>
      </c>
      <c r="C41" s="22"/>
      <c r="D41" s="23"/>
      <c r="E41" s="42">
        <f>16.5-B41</f>
        <v>4.1999999999999993</v>
      </c>
      <c r="F41" s="70">
        <f t="shared" si="0"/>
        <v>3.3539858516830119</v>
      </c>
      <c r="G41" s="70">
        <f t="shared" si="1"/>
        <v>5.521103814614472</v>
      </c>
      <c r="H41" s="70">
        <f t="shared" si="2"/>
        <v>5.3127734460585074</v>
      </c>
      <c r="I41" s="70">
        <f t="shared" si="3"/>
        <v>4.1999999999999993</v>
      </c>
      <c r="J41" s="70">
        <f>$J$20-$I41</f>
        <v>12.3</v>
      </c>
      <c r="K41" s="69">
        <f>B41-J41</f>
        <v>0</v>
      </c>
      <c r="L41" s="70">
        <f>IF($L$20-$I41&gt;0,$L$20-$I41,0)</f>
        <v>10.8</v>
      </c>
      <c r="M41" s="70"/>
      <c r="O41"/>
      <c r="P41"/>
      <c r="Q41"/>
      <c r="R41"/>
      <c r="S41"/>
      <c r="T41"/>
      <c r="U41"/>
      <c r="V41"/>
      <c r="W41"/>
    </row>
    <row r="42" spans="1:23" x14ac:dyDescent="0.2">
      <c r="A42" s="20">
        <v>43483</v>
      </c>
      <c r="B42" s="45">
        <v>15</v>
      </c>
      <c r="C42" s="22"/>
      <c r="D42" s="23"/>
      <c r="E42" s="42">
        <f>16.5-B42</f>
        <v>1.5</v>
      </c>
      <c r="F42" s="70">
        <f t="shared" si="0"/>
        <v>-9.7176894943917791E-2</v>
      </c>
      <c r="G42" s="70">
        <f t="shared" si="1"/>
        <v>3.3539858516830119</v>
      </c>
      <c r="H42" s="70">
        <f t="shared" si="2"/>
        <v>5.521103814614472</v>
      </c>
      <c r="I42" s="70">
        <f t="shared" si="3"/>
        <v>1.5</v>
      </c>
      <c r="J42" s="70">
        <f>$J$20-$I42</f>
        <v>15</v>
      </c>
      <c r="K42" s="69">
        <f>B42-J42</f>
        <v>0</v>
      </c>
      <c r="L42" s="70">
        <f>IF($L$20-$I42&gt;0,$L$20-$I42,0)</f>
        <v>13.5</v>
      </c>
      <c r="M42" s="70"/>
      <c r="O42"/>
      <c r="P42"/>
      <c r="Q42"/>
      <c r="R42"/>
      <c r="S42"/>
      <c r="T42"/>
      <c r="U42"/>
      <c r="V42"/>
      <c r="W42"/>
    </row>
    <row r="43" spans="1:23" x14ac:dyDescent="0.2">
      <c r="A43" s="20">
        <v>43484</v>
      </c>
      <c r="B43" s="45">
        <v>16.7</v>
      </c>
      <c r="C43" s="22"/>
      <c r="D43" s="23"/>
      <c r="E43" s="42">
        <f>16.5-B43</f>
        <v>-0.19999999999999929</v>
      </c>
      <c r="F43" s="70">
        <f t="shared" si="0"/>
        <v>-0.84374252780854198</v>
      </c>
      <c r="G43" s="70">
        <f t="shared" si="1"/>
        <v>-9.7176894943917791E-2</v>
      </c>
      <c r="H43" s="70">
        <f t="shared" si="2"/>
        <v>3.3539858516830123</v>
      </c>
      <c r="I43" s="70">
        <f t="shared" si="3"/>
        <v>-0.19999999999999929</v>
      </c>
      <c r="J43" s="70">
        <f>$J$20-$I43</f>
        <v>16.7</v>
      </c>
      <c r="K43" s="69">
        <f>B43-J43</f>
        <v>0</v>
      </c>
      <c r="L43" s="70">
        <f>IF($L$20-$I43&gt;0,$L$20-$I43,0)</f>
        <v>15.2</v>
      </c>
      <c r="M43" s="70"/>
      <c r="O43"/>
      <c r="P43"/>
      <c r="Q43"/>
      <c r="R43"/>
      <c r="S43"/>
      <c r="T43"/>
      <c r="U43"/>
      <c r="V43"/>
      <c r="W43"/>
    </row>
    <row r="44" spans="1:23" x14ac:dyDescent="0.2">
      <c r="A44" s="20">
        <v>43485</v>
      </c>
      <c r="B44" s="45">
        <v>17.899999999999999</v>
      </c>
      <c r="C44" s="22"/>
      <c r="D44" s="23"/>
      <c r="E44" s="42">
        <f>16.5-B44</f>
        <v>-1.3999999999999986</v>
      </c>
      <c r="F44" s="70">
        <f t="shared" si="0"/>
        <v>-1.8952659202717403</v>
      </c>
      <c r="G44" s="70">
        <f t="shared" si="1"/>
        <v>-0.84374252780854198</v>
      </c>
      <c r="H44" s="70">
        <f t="shared" si="2"/>
        <v>-9.7176894943917791E-2</v>
      </c>
      <c r="I44" s="70">
        <f t="shared" si="3"/>
        <v>-1.3999999999999986</v>
      </c>
      <c r="J44" s="70">
        <f>$J$20-$I44</f>
        <v>17.899999999999999</v>
      </c>
      <c r="K44" s="69">
        <f>B44-J44</f>
        <v>0</v>
      </c>
      <c r="L44" s="70">
        <f>IF($L$20-$I44&gt;0,$L$20-$I44,0)</f>
        <v>16.399999999999999</v>
      </c>
      <c r="M44" s="70"/>
      <c r="O44"/>
      <c r="P44"/>
      <c r="Q44"/>
      <c r="R44"/>
      <c r="S44"/>
      <c r="T44"/>
      <c r="U44"/>
      <c r="V44"/>
      <c r="W44"/>
    </row>
    <row r="45" spans="1:23" x14ac:dyDescent="0.2">
      <c r="A45" s="20">
        <v>43486</v>
      </c>
      <c r="B45" s="45">
        <v>18.5</v>
      </c>
      <c r="C45" s="22"/>
      <c r="D45" s="23"/>
      <c r="E45" s="42">
        <f>16.5-B45</f>
        <v>-2</v>
      </c>
      <c r="F45" s="70">
        <f t="shared" si="0"/>
        <v>-2.2450766185627065</v>
      </c>
      <c r="G45" s="70">
        <f t="shared" si="1"/>
        <v>-1.8952659202717397</v>
      </c>
      <c r="H45" s="70">
        <f t="shared" si="2"/>
        <v>-0.84374252780854198</v>
      </c>
      <c r="I45" s="70">
        <f t="shared" si="3"/>
        <v>-2</v>
      </c>
      <c r="J45" s="70">
        <f>$J$20-$I45</f>
        <v>18.5</v>
      </c>
      <c r="K45" s="69">
        <f>B45-J45</f>
        <v>0</v>
      </c>
      <c r="L45" s="70">
        <f>IF($L$20-$I45&gt;0,$L$20-$I45,0)</f>
        <v>17</v>
      </c>
      <c r="M45" s="70"/>
      <c r="O45"/>
      <c r="P45"/>
      <c r="Q45"/>
      <c r="R45"/>
      <c r="S45"/>
      <c r="T45"/>
      <c r="U45"/>
      <c r="V45"/>
      <c r="W45"/>
    </row>
    <row r="46" spans="1:23" x14ac:dyDescent="0.2">
      <c r="A46" s="20">
        <v>43487</v>
      </c>
      <c r="B46" s="45">
        <v>18.3</v>
      </c>
      <c r="C46" s="22"/>
      <c r="D46" s="23"/>
      <c r="E46" s="42">
        <f>16.5-B46</f>
        <v>-1.8000000000000007</v>
      </c>
      <c r="F46" s="70">
        <f t="shared" si="0"/>
        <v>-1.5615840373400245</v>
      </c>
      <c r="G46" s="70">
        <f t="shared" si="1"/>
        <v>-2.2450766185627069</v>
      </c>
      <c r="H46" s="70">
        <f t="shared" si="2"/>
        <v>-1.8952659202717403</v>
      </c>
      <c r="I46" s="70">
        <f t="shared" si="3"/>
        <v>-1.8000000000000007</v>
      </c>
      <c r="J46" s="70">
        <f>$J$20-$I46</f>
        <v>18.3</v>
      </c>
      <c r="K46" s="69">
        <f>B46-J46</f>
        <v>0</v>
      </c>
      <c r="L46" s="70">
        <f>IF($L$20-$I46&gt;0,$L$20-$I46,0)</f>
        <v>16.8</v>
      </c>
      <c r="M46" s="70"/>
      <c r="O46"/>
      <c r="P46"/>
      <c r="Q46"/>
      <c r="R46"/>
      <c r="S46"/>
      <c r="T46"/>
      <c r="U46"/>
    </row>
    <row r="47" spans="1:23" x14ac:dyDescent="0.2">
      <c r="A47" s="20">
        <v>43488</v>
      </c>
      <c r="B47" s="45">
        <v>17.7</v>
      </c>
      <c r="C47" s="22"/>
      <c r="D47" s="23"/>
      <c r="E47" s="42">
        <f>16.5-B47</f>
        <v>-1.1999999999999993</v>
      </c>
      <c r="F47" s="70">
        <f t="shared" si="0"/>
        <v>-0.84502854490286883</v>
      </c>
      <c r="G47" s="70">
        <f t="shared" si="1"/>
        <v>-1.5615840373400245</v>
      </c>
      <c r="H47" s="70">
        <f t="shared" si="2"/>
        <v>-2.2450766185627069</v>
      </c>
      <c r="I47" s="70">
        <f t="shared" si="3"/>
        <v>-1.1999999999999993</v>
      </c>
      <c r="J47" s="70">
        <f>$J$20-$I47</f>
        <v>17.7</v>
      </c>
      <c r="K47" s="69">
        <f>B47-J47</f>
        <v>0</v>
      </c>
      <c r="L47" s="70">
        <f>IF($L$20-$I47&gt;0,$L$20-$I47,0)</f>
        <v>16.2</v>
      </c>
      <c r="M47" s="70"/>
      <c r="O47"/>
      <c r="P47"/>
      <c r="Q47"/>
      <c r="R47"/>
      <c r="S47"/>
      <c r="T47"/>
      <c r="U47"/>
    </row>
    <row r="48" spans="1:23" x14ac:dyDescent="0.2">
      <c r="A48" s="20">
        <v>43489</v>
      </c>
      <c r="B48" s="45">
        <v>17.2</v>
      </c>
      <c r="C48" s="22"/>
      <c r="D48" s="23"/>
      <c r="E48" s="42">
        <f>16.5-B48</f>
        <v>-0.69999999999999929</v>
      </c>
      <c r="F48" s="70">
        <f t="shared" si="0"/>
        <v>-0.48388838799189365</v>
      </c>
      <c r="G48" s="70">
        <f t="shared" si="1"/>
        <v>-0.84502854490286883</v>
      </c>
      <c r="H48" s="70">
        <f t="shared" si="2"/>
        <v>-1.5615840373400247</v>
      </c>
      <c r="I48" s="70">
        <f t="shared" si="3"/>
        <v>-0.69999999999999929</v>
      </c>
      <c r="J48" s="70">
        <f>$J$20-$I48</f>
        <v>17.2</v>
      </c>
      <c r="K48" s="69">
        <f>B48-J48</f>
        <v>0</v>
      </c>
      <c r="L48" s="70">
        <f>IF($L$20-$I48&gt;0,$L$20-$I48,0)</f>
        <v>15.7</v>
      </c>
      <c r="M48" s="70"/>
      <c r="O48"/>
      <c r="P48"/>
      <c r="Q48"/>
      <c r="R48"/>
      <c r="S48"/>
      <c r="T48"/>
      <c r="U48"/>
    </row>
    <row r="49" spans="1:21" x14ac:dyDescent="0.2">
      <c r="A49" s="20">
        <v>43490</v>
      </c>
      <c r="B49" s="45">
        <v>16.2</v>
      </c>
      <c r="C49" s="22"/>
      <c r="D49" s="23"/>
      <c r="E49" s="42">
        <f>16.5-B49</f>
        <v>0.30000000000000071</v>
      </c>
      <c r="F49" s="70">
        <f t="shared" si="0"/>
        <v>0.88278228481309284</v>
      </c>
      <c r="G49" s="70">
        <f t="shared" si="1"/>
        <v>-0.48388838799189371</v>
      </c>
      <c r="H49" s="70">
        <f t="shared" si="2"/>
        <v>-0.84502854490286883</v>
      </c>
      <c r="I49" s="70">
        <f t="shared" si="3"/>
        <v>0.30000000000000071</v>
      </c>
      <c r="J49" s="70">
        <f>$J$20-$I49</f>
        <v>16.2</v>
      </c>
      <c r="K49" s="69">
        <f>B49-J49</f>
        <v>0</v>
      </c>
      <c r="L49" s="70">
        <f>IF($L$20-$I49&gt;0,$L$20-$I49,0)</f>
        <v>14.7</v>
      </c>
      <c r="M49" s="70"/>
      <c r="O49"/>
      <c r="P49"/>
      <c r="Q49"/>
      <c r="R49"/>
      <c r="S49"/>
      <c r="T49"/>
      <c r="U49"/>
    </row>
    <row r="50" spans="1:21" x14ac:dyDescent="0.2">
      <c r="A50" s="20">
        <v>43491</v>
      </c>
      <c r="B50" s="45">
        <v>12.6</v>
      </c>
      <c r="C50" s="22"/>
      <c r="D50" s="23"/>
      <c r="E50" s="42">
        <f>16.5-B50</f>
        <v>3.9000000000000004</v>
      </c>
      <c r="F50" s="70">
        <f t="shared" si="0"/>
        <v>6.1392569222587703</v>
      </c>
      <c r="G50" s="70">
        <f t="shared" si="1"/>
        <v>0.88278228481309307</v>
      </c>
      <c r="H50" s="70">
        <f t="shared" si="2"/>
        <v>-0.48388838799189371</v>
      </c>
      <c r="I50" s="70">
        <f t="shared" si="3"/>
        <v>3.9000000000000004</v>
      </c>
      <c r="J50" s="70">
        <f>$J$20-$I50</f>
        <v>12.6</v>
      </c>
      <c r="K50" s="69">
        <f>B50-J50</f>
        <v>0</v>
      </c>
      <c r="L50" s="70">
        <f>IF($L$20-$I50&gt;0,$L$20-$I50,0)</f>
        <v>11.1</v>
      </c>
      <c r="M50" s="70"/>
      <c r="O50"/>
      <c r="P50"/>
      <c r="Q50"/>
      <c r="R50"/>
      <c r="S50"/>
      <c r="T50"/>
      <c r="U50"/>
    </row>
    <row r="51" spans="1:21" x14ac:dyDescent="0.2">
      <c r="A51" s="20">
        <v>43492</v>
      </c>
      <c r="B51" s="45">
        <v>11.6</v>
      </c>
      <c r="C51" s="22"/>
      <c r="D51" s="23"/>
      <c r="E51" s="42">
        <f>16.5-B51</f>
        <v>4.9000000000000004</v>
      </c>
      <c r="F51" s="70">
        <f t="shared" si="0"/>
        <v>4.9499078247351003</v>
      </c>
      <c r="G51" s="70">
        <f t="shared" si="1"/>
        <v>6.1392569222587703</v>
      </c>
      <c r="H51" s="70">
        <f t="shared" si="2"/>
        <v>0.88278228481309284</v>
      </c>
      <c r="I51" s="70">
        <f t="shared" si="3"/>
        <v>4.9000000000000004</v>
      </c>
      <c r="J51" s="70">
        <f>$J$20-$I51</f>
        <v>11.6</v>
      </c>
      <c r="K51" s="69">
        <f>B51-J51</f>
        <v>0</v>
      </c>
      <c r="L51" s="70">
        <f>IF($L$20-$I51&gt;0,$L$20-$I51,0)</f>
        <v>10.1</v>
      </c>
      <c r="M51" s="70"/>
      <c r="O51"/>
      <c r="P51"/>
      <c r="Q51"/>
      <c r="R51"/>
      <c r="S51"/>
      <c r="T51"/>
      <c r="U51"/>
    </row>
    <row r="52" spans="1:21" x14ac:dyDescent="0.2">
      <c r="A52" s="20">
        <v>43493</v>
      </c>
      <c r="B52" s="45">
        <v>12.8</v>
      </c>
      <c r="C52" s="22"/>
      <c r="D52" s="23"/>
      <c r="E52" s="42">
        <f>16.5-B52</f>
        <v>3.6999999999999993</v>
      </c>
      <c r="F52" s="70">
        <f t="shared" si="0"/>
        <v>2.668503267255987</v>
      </c>
      <c r="G52" s="70">
        <f t="shared" si="1"/>
        <v>4.9499078247351003</v>
      </c>
      <c r="H52" s="70">
        <f t="shared" si="2"/>
        <v>6.1392569222587712</v>
      </c>
      <c r="I52" s="70">
        <f t="shared" si="3"/>
        <v>3.6999999999999993</v>
      </c>
      <c r="J52" s="70">
        <f>$J$20-$I52</f>
        <v>12.8</v>
      </c>
      <c r="K52" s="69">
        <f>B52-J52</f>
        <v>0</v>
      </c>
      <c r="L52" s="70">
        <f>IF($L$20-$I52&gt;0,$L$20-$I52,0)</f>
        <v>11.3</v>
      </c>
      <c r="M52" s="70"/>
      <c r="O52"/>
      <c r="P52"/>
      <c r="Q52"/>
      <c r="R52"/>
      <c r="S52"/>
      <c r="T52"/>
      <c r="U52"/>
    </row>
    <row r="53" spans="1:21" x14ac:dyDescent="0.2">
      <c r="A53" s="20">
        <v>43494</v>
      </c>
      <c r="B53" s="45">
        <v>14.4</v>
      </c>
      <c r="C53" s="22"/>
      <c r="D53" s="23"/>
      <c r="E53" s="42">
        <f>16.5-B53</f>
        <v>2.0999999999999996</v>
      </c>
      <c r="F53" s="70">
        <f t="shared" si="0"/>
        <v>1.340763728916156</v>
      </c>
      <c r="G53" s="70">
        <f t="shared" si="1"/>
        <v>2.668503267255987</v>
      </c>
      <c r="H53" s="70">
        <f t="shared" si="2"/>
        <v>4.9499078247351003</v>
      </c>
      <c r="I53" s="70">
        <f t="shared" si="3"/>
        <v>2.0999999999999996</v>
      </c>
      <c r="J53" s="70">
        <f>$J$20-$I53</f>
        <v>14.4</v>
      </c>
      <c r="K53" s="69">
        <f>B53-J53</f>
        <v>0</v>
      </c>
      <c r="L53" s="70">
        <f>IF($L$20-$I53&gt;0,$L$20-$I53,0)</f>
        <v>12.9</v>
      </c>
      <c r="M53" s="70"/>
      <c r="O53"/>
      <c r="P53"/>
      <c r="Q53"/>
      <c r="R53"/>
      <c r="S53"/>
      <c r="T53"/>
      <c r="U53"/>
    </row>
    <row r="54" spans="1:21" x14ac:dyDescent="0.2">
      <c r="A54" s="20">
        <v>43495</v>
      </c>
      <c r="B54" s="45">
        <v>15.8</v>
      </c>
      <c r="C54" s="22"/>
      <c r="D54" s="23"/>
      <c r="E54" s="42">
        <f>16.5-B54</f>
        <v>0.69999999999999929</v>
      </c>
      <c r="F54" s="70">
        <f t="shared" si="0"/>
        <v>5.1534257665922976E-2</v>
      </c>
      <c r="G54" s="70">
        <f t="shared" si="1"/>
        <v>1.340763728916156</v>
      </c>
      <c r="H54" s="70">
        <f t="shared" si="2"/>
        <v>2.668503267255987</v>
      </c>
      <c r="I54" s="70">
        <f t="shared" si="3"/>
        <v>0.69999999999999929</v>
      </c>
      <c r="J54" s="70">
        <f>$J$20-$I54</f>
        <v>15.8</v>
      </c>
      <c r="K54" s="69">
        <f>B54-J54</f>
        <v>0</v>
      </c>
      <c r="L54" s="70">
        <f>IF($L$20-$I54&gt;0,$L$20-$I54,0)</f>
        <v>14.3</v>
      </c>
      <c r="M54" s="70"/>
      <c r="O54"/>
      <c r="P54"/>
      <c r="Q54"/>
      <c r="R54"/>
      <c r="S54"/>
      <c r="T54"/>
      <c r="U54"/>
    </row>
    <row r="55" spans="1:21" x14ac:dyDescent="0.2">
      <c r="A55" s="20">
        <v>43496</v>
      </c>
      <c r="B55" s="46">
        <v>17.600000000000001</v>
      </c>
      <c r="C55" s="24">
        <v>413.80000000000007</v>
      </c>
      <c r="D55" s="25">
        <v>414</v>
      </c>
      <c r="E55" s="42">
        <f>16.5-B55</f>
        <v>-1.1000000000000014</v>
      </c>
      <c r="F55" s="70">
        <f t="shared" si="0"/>
        <v>-2.0825610836523234</v>
      </c>
      <c r="G55" s="70">
        <f t="shared" si="1"/>
        <v>5.1534257665923344E-2</v>
      </c>
      <c r="H55" s="70">
        <f t="shared" si="2"/>
        <v>1.340763728916156</v>
      </c>
      <c r="I55" s="70">
        <f t="shared" si="3"/>
        <v>-1.1000000000000014</v>
      </c>
      <c r="J55" s="70">
        <f>$J$20-$I55</f>
        <v>17.600000000000001</v>
      </c>
      <c r="K55" s="69">
        <f>B55-J55</f>
        <v>0</v>
      </c>
      <c r="L55" s="70">
        <f>IF($L$20-$I55&gt;0,$L$20-$I55,0)</f>
        <v>16.100000000000001</v>
      </c>
      <c r="M55" s="70"/>
      <c r="O55"/>
      <c r="P55"/>
      <c r="Q55"/>
      <c r="R55"/>
      <c r="S55"/>
      <c r="T55"/>
      <c r="U55"/>
    </row>
    <row r="56" spans="1:21" x14ac:dyDescent="0.2">
      <c r="A56" s="20">
        <v>43497</v>
      </c>
      <c r="B56" s="45">
        <v>15.6</v>
      </c>
      <c r="C56" s="22"/>
      <c r="D56" s="23"/>
      <c r="E56" s="42">
        <f>16.5-B56</f>
        <v>0.90000000000000036</v>
      </c>
      <c r="F56" s="70">
        <f t="shared" si="0"/>
        <v>2.5326914988818419</v>
      </c>
      <c r="G56" s="70">
        <f t="shared" si="1"/>
        <v>-2.0825610836523234</v>
      </c>
      <c r="H56" s="70">
        <f t="shared" si="2"/>
        <v>5.1534257665923899E-2</v>
      </c>
      <c r="I56" s="70">
        <f t="shared" si="3"/>
        <v>0.90000000000000036</v>
      </c>
      <c r="J56" s="70">
        <f>$J$20-$I56</f>
        <v>15.6</v>
      </c>
      <c r="K56" s="69">
        <f>B56-J56</f>
        <v>0</v>
      </c>
      <c r="L56" s="70">
        <f>IF($L$20-$I56&gt;0,$L$20-$I56,0)</f>
        <v>14.1</v>
      </c>
      <c r="M56" s="70"/>
      <c r="O56"/>
      <c r="P56"/>
      <c r="Q56"/>
      <c r="R56"/>
      <c r="S56"/>
      <c r="T56"/>
      <c r="U56"/>
    </row>
    <row r="57" spans="1:21" x14ac:dyDescent="0.2">
      <c r="A57" s="20">
        <v>43498</v>
      </c>
      <c r="B57" s="45">
        <v>14.8</v>
      </c>
      <c r="C57" s="22"/>
      <c r="D57" s="23"/>
      <c r="E57" s="42">
        <f>16.5-B57</f>
        <v>1.6999999999999993</v>
      </c>
      <c r="F57" s="70">
        <f t="shared" si="0"/>
        <v>1.9140810978344651</v>
      </c>
      <c r="G57" s="70">
        <f t="shared" si="1"/>
        <v>2.5326914988818423</v>
      </c>
      <c r="H57" s="70">
        <f t="shared" si="2"/>
        <v>-2.0825610836523243</v>
      </c>
      <c r="I57" s="70">
        <f t="shared" si="3"/>
        <v>1.6999999999999993</v>
      </c>
      <c r="J57" s="70">
        <f>$J$20-$I57</f>
        <v>14.8</v>
      </c>
      <c r="K57" s="69">
        <f>B57-J57</f>
        <v>0</v>
      </c>
      <c r="L57" s="70">
        <f>IF($L$20-$I57&gt;0,$L$20-$I57,0)</f>
        <v>13.3</v>
      </c>
      <c r="M57" s="70"/>
      <c r="O57"/>
      <c r="P57"/>
      <c r="Q57"/>
      <c r="R57"/>
      <c r="S57"/>
      <c r="T57"/>
      <c r="U57"/>
    </row>
    <row r="58" spans="1:21" x14ac:dyDescent="0.2">
      <c r="A58" s="20">
        <v>43499</v>
      </c>
      <c r="B58" s="45">
        <v>14.2</v>
      </c>
      <c r="C58" s="22"/>
      <c r="D58" s="23"/>
      <c r="E58" s="42">
        <f>16.5-B58</f>
        <v>2.3000000000000007</v>
      </c>
      <c r="F58" s="70">
        <f t="shared" si="0"/>
        <v>2.4541775346024615</v>
      </c>
      <c r="G58" s="70">
        <f t="shared" si="1"/>
        <v>1.9140810978344651</v>
      </c>
      <c r="H58" s="70">
        <f t="shared" si="2"/>
        <v>2.5326914988818428</v>
      </c>
      <c r="I58" s="70">
        <f t="shared" si="3"/>
        <v>2.3000000000000007</v>
      </c>
      <c r="J58" s="70">
        <f>$J$20-$I58</f>
        <v>14.2</v>
      </c>
      <c r="K58" s="69">
        <f>B58-J58</f>
        <v>0</v>
      </c>
      <c r="L58" s="70">
        <f>IF($L$20-$I58&gt;0,$L$20-$I58,0)</f>
        <v>12.7</v>
      </c>
      <c r="M58" s="70"/>
      <c r="O58"/>
      <c r="P58"/>
      <c r="Q58"/>
      <c r="R58"/>
      <c r="S58"/>
      <c r="T58"/>
      <c r="U58"/>
    </row>
    <row r="59" spans="1:21" x14ac:dyDescent="0.2">
      <c r="A59" s="20">
        <v>43500</v>
      </c>
      <c r="B59" s="45">
        <v>14.7</v>
      </c>
      <c r="C59" s="22"/>
      <c r="D59" s="23"/>
      <c r="E59" s="42">
        <f>16.5-B59</f>
        <v>1.8000000000000007</v>
      </c>
      <c r="F59" s="70">
        <f t="shared" si="0"/>
        <v>1.4538977163930265</v>
      </c>
      <c r="G59" s="70">
        <f t="shared" si="1"/>
        <v>2.4541775346024615</v>
      </c>
      <c r="H59" s="70">
        <f t="shared" si="2"/>
        <v>1.9140810978344636</v>
      </c>
      <c r="I59" s="70">
        <f t="shared" si="3"/>
        <v>1.8000000000000007</v>
      </c>
      <c r="J59" s="70">
        <f>$J$20-$I59</f>
        <v>14.7</v>
      </c>
      <c r="K59" s="69">
        <f>B59-J59</f>
        <v>0</v>
      </c>
      <c r="L59" s="70">
        <f>IF($L$20-$I59&gt;0,$L$20-$I59,0)</f>
        <v>13.2</v>
      </c>
      <c r="M59" s="70"/>
      <c r="O59"/>
      <c r="P59"/>
      <c r="Q59"/>
      <c r="R59"/>
      <c r="S59"/>
      <c r="T59"/>
      <c r="U59"/>
    </row>
    <row r="60" spans="1:21" x14ac:dyDescent="0.2">
      <c r="A60" s="20">
        <v>43501</v>
      </c>
      <c r="B60" s="45">
        <v>13.8</v>
      </c>
      <c r="C60" s="22"/>
      <c r="D60" s="23"/>
      <c r="E60" s="42">
        <f>16.5-B60</f>
        <v>2.6999999999999993</v>
      </c>
      <c r="F60" s="70">
        <f t="shared" si="0"/>
        <v>3.3640215527030759</v>
      </c>
      <c r="G60" s="70">
        <f t="shared" si="1"/>
        <v>1.4538977163930253</v>
      </c>
      <c r="H60" s="70">
        <f t="shared" si="2"/>
        <v>2.454177534602461</v>
      </c>
      <c r="I60" s="70">
        <f t="shared" si="3"/>
        <v>2.6999999999999993</v>
      </c>
      <c r="J60" s="70">
        <f>$J$20-$I60</f>
        <v>13.8</v>
      </c>
      <c r="K60" s="69">
        <f>B60-J60</f>
        <v>0</v>
      </c>
      <c r="L60" s="70">
        <f>IF($L$20-$I60&gt;0,$L$20-$I60,0)</f>
        <v>12.3</v>
      </c>
      <c r="M60" s="70"/>
      <c r="O60"/>
      <c r="P60"/>
      <c r="Q60"/>
      <c r="R60"/>
      <c r="S60"/>
      <c r="T60"/>
      <c r="U60"/>
    </row>
    <row r="61" spans="1:21" x14ac:dyDescent="0.2">
      <c r="A61" s="20">
        <v>43502</v>
      </c>
      <c r="B61" s="45">
        <v>12.1</v>
      </c>
      <c r="C61" s="22"/>
      <c r="D61" s="23"/>
      <c r="E61" s="42">
        <f>16.5-B61</f>
        <v>4.4000000000000004</v>
      </c>
      <c r="F61" s="70">
        <f t="shared" si="0"/>
        <v>5.4090062709162918</v>
      </c>
      <c r="G61" s="70">
        <f t="shared" si="1"/>
        <v>3.3640215527030768</v>
      </c>
      <c r="H61" s="70">
        <f t="shared" si="2"/>
        <v>1.4538977163930245</v>
      </c>
      <c r="I61" s="70">
        <f t="shared" si="3"/>
        <v>4.4000000000000004</v>
      </c>
      <c r="J61" s="70">
        <f>$J$20-$I61</f>
        <v>12.1</v>
      </c>
      <c r="K61" s="69">
        <f>B61-J61</f>
        <v>0</v>
      </c>
      <c r="L61" s="70">
        <f>IF($L$20-$I61&gt;0,$L$20-$I61,0)</f>
        <v>10.6</v>
      </c>
      <c r="M61" s="70"/>
      <c r="O61"/>
      <c r="P61"/>
      <c r="Q61"/>
      <c r="R61"/>
      <c r="S61"/>
      <c r="T61"/>
      <c r="U61"/>
    </row>
    <row r="62" spans="1:21" x14ac:dyDescent="0.2">
      <c r="A62" s="20">
        <v>43503</v>
      </c>
      <c r="B62" s="45">
        <v>9.9</v>
      </c>
      <c r="C62" s="22"/>
      <c r="D62" s="23"/>
      <c r="E62" s="42">
        <f>16.5-B62</f>
        <v>6.6</v>
      </c>
      <c r="F62" s="70">
        <f t="shared" si="0"/>
        <v>7.7348266057580091</v>
      </c>
      <c r="G62" s="70">
        <f t="shared" si="1"/>
        <v>5.4090062709162892</v>
      </c>
      <c r="H62" s="70">
        <f t="shared" si="2"/>
        <v>3.3640215527030759</v>
      </c>
      <c r="I62" s="70">
        <f t="shared" si="3"/>
        <v>6.6</v>
      </c>
      <c r="J62" s="70">
        <f>$J$20-$I62</f>
        <v>9.9</v>
      </c>
      <c r="K62" s="69">
        <f>B62-J62</f>
        <v>0</v>
      </c>
      <c r="L62" s="70">
        <f>IF($L$20-$I62&gt;0,$L$20-$I62,0)</f>
        <v>8.4</v>
      </c>
      <c r="M62" s="70"/>
      <c r="O62"/>
      <c r="P62"/>
      <c r="Q62"/>
      <c r="R62"/>
      <c r="S62"/>
      <c r="T62"/>
      <c r="U62"/>
    </row>
    <row r="63" spans="1:21" x14ac:dyDescent="0.2">
      <c r="A63" s="20">
        <v>43504</v>
      </c>
      <c r="B63" s="45">
        <v>9</v>
      </c>
      <c r="C63" s="22"/>
      <c r="D63" s="23"/>
      <c r="E63" s="42">
        <f>16.5-B63</f>
        <v>7.5</v>
      </c>
      <c r="F63" s="70">
        <f t="shared" si="0"/>
        <v>7.7310856519682805</v>
      </c>
      <c r="G63" s="70">
        <f t="shared" si="1"/>
        <v>7.7348266057580108</v>
      </c>
      <c r="H63" s="70">
        <f t="shared" si="2"/>
        <v>5.40900627091629</v>
      </c>
      <c r="I63" s="70">
        <f t="shared" si="3"/>
        <v>7.5</v>
      </c>
      <c r="J63" s="70">
        <f>$J$20-$I63</f>
        <v>9</v>
      </c>
      <c r="K63" s="69">
        <f>B63-J63</f>
        <v>0</v>
      </c>
      <c r="L63" s="70">
        <f>IF($L$20-$I63&gt;0,$L$20-$I63,0)</f>
        <v>7.5</v>
      </c>
      <c r="M63" s="70"/>
      <c r="O63"/>
      <c r="P63"/>
      <c r="Q63"/>
      <c r="R63"/>
      <c r="S63"/>
      <c r="T63"/>
      <c r="U63"/>
    </row>
    <row r="64" spans="1:21" x14ac:dyDescent="0.2">
      <c r="A64" s="20">
        <v>43505</v>
      </c>
      <c r="B64" s="45">
        <v>8.6</v>
      </c>
      <c r="C64" s="22"/>
      <c r="D64" s="23"/>
      <c r="E64" s="42">
        <f>16.5-B64</f>
        <v>7.9</v>
      </c>
      <c r="F64" s="70">
        <f t="shared" si="0"/>
        <v>8.0119860730561925</v>
      </c>
      <c r="G64" s="70">
        <f t="shared" si="1"/>
        <v>7.7310856519682787</v>
      </c>
      <c r="H64" s="70">
        <f t="shared" si="2"/>
        <v>7.7348266057580117</v>
      </c>
      <c r="I64" s="70">
        <f t="shared" si="3"/>
        <v>7.9</v>
      </c>
      <c r="J64" s="70">
        <f>$J$20-$I64</f>
        <v>8.6</v>
      </c>
      <c r="K64" s="69">
        <f>B64-J64</f>
        <v>0</v>
      </c>
      <c r="L64" s="70">
        <f>IF($L$20-$I64&gt;0,$L$20-$I64,0)</f>
        <v>7.1</v>
      </c>
      <c r="M64" s="70"/>
      <c r="O64"/>
      <c r="P64"/>
      <c r="Q64"/>
      <c r="R64"/>
      <c r="S64"/>
      <c r="T64"/>
      <c r="U64"/>
    </row>
    <row r="65" spans="1:21" x14ac:dyDescent="0.2">
      <c r="A65" s="20">
        <v>43506</v>
      </c>
      <c r="B65" s="45">
        <v>9.3000000000000007</v>
      </c>
      <c r="C65" s="22"/>
      <c r="D65" s="23"/>
      <c r="E65" s="42">
        <f>16.5-B65</f>
        <v>7.1999999999999993</v>
      </c>
      <c r="F65" s="70">
        <f t="shared" si="0"/>
        <v>6.705492688143857</v>
      </c>
      <c r="G65" s="70">
        <f t="shared" si="1"/>
        <v>8.0119860730561925</v>
      </c>
      <c r="H65" s="70">
        <f t="shared" si="2"/>
        <v>7.7310856519682725</v>
      </c>
      <c r="I65" s="70">
        <f t="shared" si="3"/>
        <v>7.1999999999999993</v>
      </c>
      <c r="J65" s="70">
        <f>$J$20-$I65</f>
        <v>9.3000000000000007</v>
      </c>
      <c r="K65" s="69">
        <f>B65-J65</f>
        <v>0</v>
      </c>
      <c r="L65" s="70">
        <f>IF($L$20-$I65&gt;0,$L$20-$I65,0)</f>
        <v>7.8000000000000007</v>
      </c>
      <c r="M65" s="70"/>
      <c r="O65"/>
      <c r="P65"/>
      <c r="Q65"/>
      <c r="R65"/>
      <c r="S65"/>
      <c r="T65"/>
      <c r="U65"/>
    </row>
    <row r="66" spans="1:21" x14ac:dyDescent="0.2">
      <c r="A66" s="20">
        <v>43507</v>
      </c>
      <c r="B66" s="45">
        <v>11.3</v>
      </c>
      <c r="C66" s="22"/>
      <c r="D66" s="23"/>
      <c r="E66" s="42">
        <f>16.5-B66</f>
        <v>5.1999999999999993</v>
      </c>
      <c r="F66" s="70">
        <f t="shared" si="0"/>
        <v>3.9785893104187049</v>
      </c>
      <c r="G66" s="70">
        <f t="shared" si="1"/>
        <v>6.705492688143857</v>
      </c>
      <c r="H66" s="70">
        <f t="shared" si="2"/>
        <v>8.0119860730561943</v>
      </c>
      <c r="I66" s="70">
        <f t="shared" si="3"/>
        <v>5.1999999999999993</v>
      </c>
      <c r="J66" s="70">
        <f>$J$20-$I66</f>
        <v>11.3</v>
      </c>
      <c r="K66" s="69">
        <f>B66-J66</f>
        <v>0</v>
      </c>
      <c r="L66" s="70">
        <f>IF($L$20-$I66&gt;0,$L$20-$I66,0)</f>
        <v>9.8000000000000007</v>
      </c>
      <c r="M66" s="70"/>
      <c r="O66"/>
      <c r="P66"/>
      <c r="Q66"/>
      <c r="R66"/>
      <c r="S66"/>
      <c r="T66"/>
      <c r="U66"/>
    </row>
    <row r="67" spans="1:21" x14ac:dyDescent="0.2">
      <c r="A67" s="20">
        <v>43508</v>
      </c>
      <c r="B67" s="45">
        <v>12.5</v>
      </c>
      <c r="C67" s="22"/>
      <c r="D67" s="23"/>
      <c r="E67" s="42">
        <f>16.5-B67</f>
        <v>4</v>
      </c>
      <c r="F67" s="70">
        <f t="shared" si="0"/>
        <v>3.5597898967666715</v>
      </c>
      <c r="G67" s="70">
        <f t="shared" si="1"/>
        <v>3.9785893104187053</v>
      </c>
      <c r="H67" s="70">
        <f t="shared" si="2"/>
        <v>6.705492688143857</v>
      </c>
      <c r="I67" s="70">
        <f t="shared" si="3"/>
        <v>4</v>
      </c>
      <c r="J67" s="70">
        <f>$J$20-$I67</f>
        <v>12.5</v>
      </c>
      <c r="K67" s="69">
        <f>B67-J67</f>
        <v>0</v>
      </c>
      <c r="L67" s="70">
        <f>IF($L$20-$I67&gt;0,$L$20-$I67,0)</f>
        <v>11</v>
      </c>
      <c r="M67" s="70"/>
      <c r="O67"/>
      <c r="P67"/>
      <c r="Q67"/>
      <c r="R67"/>
      <c r="S67"/>
      <c r="T67"/>
      <c r="U67"/>
    </row>
    <row r="68" spans="1:21" x14ac:dyDescent="0.2">
      <c r="A68" s="20">
        <v>43509</v>
      </c>
      <c r="B68" s="45">
        <v>12.9</v>
      </c>
      <c r="C68" s="22"/>
      <c r="D68" s="23"/>
      <c r="E68" s="42">
        <f>16.5-B68</f>
        <v>3.5999999999999996</v>
      </c>
      <c r="F68" s="70">
        <f t="shared" si="0"/>
        <v>3.557006833213546</v>
      </c>
      <c r="G68" s="70">
        <f t="shared" si="1"/>
        <v>3.5597898967666719</v>
      </c>
      <c r="H68" s="70">
        <f t="shared" si="2"/>
        <v>3.9785893104187053</v>
      </c>
      <c r="I68" s="70">
        <f t="shared" si="3"/>
        <v>3.5999999999999996</v>
      </c>
      <c r="J68" s="70">
        <f>$J$20-$I68</f>
        <v>12.9</v>
      </c>
      <c r="K68" s="69">
        <f>B68-J68</f>
        <v>0</v>
      </c>
      <c r="L68" s="70">
        <f>IF($L$20-$I68&gt;0,$L$20-$I68,0)</f>
        <v>11.4</v>
      </c>
      <c r="M68" s="70"/>
      <c r="O68"/>
      <c r="P68"/>
      <c r="Q68"/>
      <c r="R68"/>
      <c r="S68"/>
      <c r="T68"/>
      <c r="U68"/>
    </row>
    <row r="69" spans="1:21" x14ac:dyDescent="0.2">
      <c r="A69" s="20">
        <v>43510</v>
      </c>
      <c r="B69" s="45">
        <v>11</v>
      </c>
      <c r="C69" s="22"/>
      <c r="D69" s="23"/>
      <c r="E69" s="42">
        <f>16.5-B69</f>
        <v>5.5</v>
      </c>
      <c r="F69" s="70">
        <f t="shared" si="0"/>
        <v>6.7948649339321161</v>
      </c>
      <c r="G69" s="70">
        <f t="shared" si="1"/>
        <v>3.5570068332135447</v>
      </c>
      <c r="H69" s="70">
        <f t="shared" si="2"/>
        <v>3.5597898967666719</v>
      </c>
      <c r="I69" s="70">
        <f t="shared" si="3"/>
        <v>5.5</v>
      </c>
      <c r="J69" s="70">
        <f>$J$20-$I69</f>
        <v>11</v>
      </c>
      <c r="K69" s="69">
        <f>B69-J69</f>
        <v>0</v>
      </c>
      <c r="L69" s="70">
        <f>IF($L$20-$I69&gt;0,$L$20-$I69,0)</f>
        <v>9.5</v>
      </c>
      <c r="M69" s="70"/>
      <c r="O69"/>
      <c r="P69"/>
      <c r="Q69"/>
      <c r="R69"/>
      <c r="S69"/>
      <c r="T69"/>
      <c r="U69"/>
    </row>
    <row r="70" spans="1:21" x14ac:dyDescent="0.2">
      <c r="A70" s="20">
        <v>43511</v>
      </c>
      <c r="B70" s="45">
        <v>8.1</v>
      </c>
      <c r="C70" s="22"/>
      <c r="D70" s="23"/>
      <c r="E70" s="42">
        <f>16.5-B70</f>
        <v>8.4</v>
      </c>
      <c r="F70" s="70">
        <f t="shared" si="0"/>
        <v>10.009733060831685</v>
      </c>
      <c r="G70" s="70">
        <f t="shared" si="1"/>
        <v>6.7948649339321143</v>
      </c>
      <c r="H70" s="70">
        <f t="shared" si="2"/>
        <v>3.5570068332135474</v>
      </c>
      <c r="I70" s="70">
        <f t="shared" si="3"/>
        <v>8.4000000000000021</v>
      </c>
      <c r="J70" s="70">
        <f>$J$20-$I70</f>
        <v>8.0999999999999979</v>
      </c>
      <c r="K70" s="69">
        <f>B70-J70</f>
        <v>0</v>
      </c>
      <c r="L70" s="70">
        <f>IF($L$20-$I70&gt;0,$L$20-$I70,0)</f>
        <v>6.5999999999999979</v>
      </c>
      <c r="M70" s="70"/>
      <c r="O70"/>
      <c r="P70"/>
      <c r="Q70"/>
      <c r="R70"/>
      <c r="S70"/>
      <c r="T70"/>
      <c r="U70"/>
    </row>
    <row r="71" spans="1:21" x14ac:dyDescent="0.2">
      <c r="A71" s="20">
        <v>43512</v>
      </c>
      <c r="B71" s="45">
        <v>7.6</v>
      </c>
      <c r="C71" s="22"/>
      <c r="D71" s="23"/>
      <c r="E71" s="42">
        <f>16.5-B71</f>
        <v>8.9</v>
      </c>
      <c r="F71" s="70">
        <f t="shared" si="0"/>
        <v>8.6959893139288074</v>
      </c>
      <c r="G71" s="70">
        <f t="shared" si="1"/>
        <v>10.009733060831682</v>
      </c>
      <c r="H71" s="70">
        <f t="shared" si="2"/>
        <v>6.7948649339321143</v>
      </c>
      <c r="I71" s="70">
        <f t="shared" si="3"/>
        <v>8.9</v>
      </c>
      <c r="J71" s="70">
        <f>$J$20-$I71</f>
        <v>7.6</v>
      </c>
      <c r="K71" s="69">
        <f>B71-J71</f>
        <v>0</v>
      </c>
      <c r="L71" s="70">
        <f>IF($L$20-$I71&gt;0,$L$20-$I71,0)</f>
        <v>6.1</v>
      </c>
      <c r="M71" s="70"/>
      <c r="O71"/>
      <c r="P71"/>
      <c r="Q71"/>
      <c r="R71"/>
      <c r="S71"/>
      <c r="T71"/>
      <c r="U71"/>
    </row>
    <row r="72" spans="1:21" x14ac:dyDescent="0.2">
      <c r="A72" s="20">
        <v>43513</v>
      </c>
      <c r="B72" s="45">
        <v>6.6999999999999993</v>
      </c>
      <c r="C72" s="22"/>
      <c r="D72" s="23"/>
      <c r="E72" s="42">
        <f>16.5-B72</f>
        <v>9.8000000000000007</v>
      </c>
      <c r="F72" s="70">
        <f t="shared" si="0"/>
        <v>10.317049832896984</v>
      </c>
      <c r="G72" s="70">
        <f t="shared" si="1"/>
        <v>8.6959893139288074</v>
      </c>
      <c r="H72" s="70">
        <f t="shared" si="2"/>
        <v>10.009733060831682</v>
      </c>
      <c r="I72" s="70">
        <f t="shared" si="3"/>
        <v>9.8000000000000007</v>
      </c>
      <c r="J72" s="70">
        <f>$J$20-$I72</f>
        <v>6.6999999999999993</v>
      </c>
      <c r="K72" s="69">
        <f>B72-J72</f>
        <v>0</v>
      </c>
      <c r="L72" s="70">
        <f>IF($L$20-$I72&gt;0,$L$20-$I72,0)</f>
        <v>5.1999999999999993</v>
      </c>
      <c r="M72" s="70"/>
      <c r="O72"/>
      <c r="P72"/>
      <c r="Q72"/>
      <c r="R72"/>
      <c r="S72"/>
      <c r="T72"/>
      <c r="U72"/>
    </row>
    <row r="73" spans="1:21" x14ac:dyDescent="0.2">
      <c r="A73" s="20">
        <v>43514</v>
      </c>
      <c r="B73" s="45">
        <v>6.8000000000000007</v>
      </c>
      <c r="C73" s="22"/>
      <c r="D73" s="23"/>
      <c r="E73" s="42">
        <f>16.5-B73</f>
        <v>9.6999999999999993</v>
      </c>
      <c r="F73" s="70">
        <f t="shared" si="0"/>
        <v>9.5588101978967064</v>
      </c>
      <c r="G73" s="70">
        <f t="shared" si="1"/>
        <v>10.317049832896984</v>
      </c>
      <c r="H73" s="70">
        <f t="shared" si="2"/>
        <v>8.6959893139288091</v>
      </c>
      <c r="I73" s="70">
        <f t="shared" si="3"/>
        <v>9.6999999999999993</v>
      </c>
      <c r="J73" s="70">
        <f>$J$20-$I73</f>
        <v>6.8000000000000007</v>
      </c>
      <c r="K73" s="69">
        <f>B73-J73</f>
        <v>0</v>
      </c>
      <c r="L73" s="70">
        <f>IF($L$20-$I73&gt;0,$L$20-$I73,0)</f>
        <v>5.3000000000000007</v>
      </c>
      <c r="M73" s="70"/>
      <c r="O73"/>
      <c r="P73"/>
      <c r="Q73"/>
      <c r="R73"/>
      <c r="S73"/>
      <c r="T73"/>
      <c r="U73"/>
    </row>
    <row r="74" spans="1:21" x14ac:dyDescent="0.2">
      <c r="A74" s="20">
        <v>43515</v>
      </c>
      <c r="B74" s="45">
        <v>8</v>
      </c>
      <c r="C74" s="22"/>
      <c r="D74" s="23"/>
      <c r="E74" s="42">
        <f>16.5-B74</f>
        <v>8.5</v>
      </c>
      <c r="F74" s="70">
        <f t="shared" si="0"/>
        <v>7.6677532622354834</v>
      </c>
      <c r="G74" s="70">
        <f t="shared" si="1"/>
        <v>9.5588101978967064</v>
      </c>
      <c r="H74" s="70">
        <f t="shared" si="2"/>
        <v>10.317049832896984</v>
      </c>
      <c r="I74" s="70">
        <f t="shared" si="3"/>
        <v>8.5</v>
      </c>
      <c r="J74" s="70">
        <f>$J$20-$I74</f>
        <v>8</v>
      </c>
      <c r="K74" s="69">
        <f>B74-J74</f>
        <v>0</v>
      </c>
      <c r="L74" s="70">
        <f>IF($L$20-$I74&gt;0,$L$20-$I74,0)</f>
        <v>6.5</v>
      </c>
      <c r="M74" s="70"/>
      <c r="O74"/>
      <c r="P74"/>
      <c r="Q74"/>
      <c r="R74"/>
      <c r="S74"/>
      <c r="T74"/>
      <c r="U74"/>
    </row>
    <row r="75" spans="1:21" x14ac:dyDescent="0.2">
      <c r="A75" s="20">
        <v>43516</v>
      </c>
      <c r="B75" s="45">
        <v>8.9</v>
      </c>
      <c r="C75" s="22"/>
      <c r="D75" s="23"/>
      <c r="E75" s="42">
        <f>16.5-B75</f>
        <v>7.6</v>
      </c>
      <c r="F75" s="70">
        <f t="shared" si="0"/>
        <v>7.2396550025661401</v>
      </c>
      <c r="G75" s="70">
        <f t="shared" si="1"/>
        <v>7.6677532622354851</v>
      </c>
      <c r="H75" s="70">
        <f t="shared" si="2"/>
        <v>9.5588101978967046</v>
      </c>
      <c r="I75" s="70">
        <f t="shared" si="3"/>
        <v>7.6</v>
      </c>
      <c r="J75" s="70">
        <f>$J$20-$I75</f>
        <v>8.9</v>
      </c>
      <c r="K75" s="69">
        <f>B75-J75</f>
        <v>0</v>
      </c>
      <c r="L75" s="70">
        <f>IF($L$20-$I75&gt;0,$L$20-$I75,0)</f>
        <v>7.4</v>
      </c>
      <c r="M75" s="70"/>
      <c r="O75"/>
      <c r="P75"/>
      <c r="Q75"/>
      <c r="R75"/>
      <c r="S75"/>
      <c r="T75"/>
      <c r="U75"/>
    </row>
    <row r="76" spans="1:21" x14ac:dyDescent="0.2">
      <c r="A76" s="20">
        <v>43517</v>
      </c>
      <c r="B76" s="45">
        <v>7.9</v>
      </c>
      <c r="C76" s="22"/>
      <c r="D76" s="23"/>
      <c r="E76" s="42">
        <f>16.5-B76</f>
        <v>8.6</v>
      </c>
      <c r="F76" s="70">
        <f t="shared" si="0"/>
        <v>9.4355469550110165</v>
      </c>
      <c r="G76" s="70">
        <f t="shared" si="1"/>
        <v>7.2396550025661366</v>
      </c>
      <c r="H76" s="70">
        <f t="shared" si="2"/>
        <v>7.667753262235486</v>
      </c>
      <c r="I76" s="70">
        <f t="shared" si="3"/>
        <v>8.6</v>
      </c>
      <c r="J76" s="70">
        <f>$J$20-$I76</f>
        <v>7.9</v>
      </c>
      <c r="K76" s="69">
        <f>B76-J76</f>
        <v>0</v>
      </c>
      <c r="L76" s="70">
        <f>IF($L$20-$I76&gt;0,$L$20-$I76,0)</f>
        <v>6.4</v>
      </c>
      <c r="M76" s="70"/>
      <c r="O76"/>
      <c r="P76"/>
      <c r="Q76"/>
      <c r="R76"/>
      <c r="S76"/>
      <c r="T76"/>
      <c r="U76"/>
    </row>
    <row r="77" spans="1:21" x14ac:dyDescent="0.2">
      <c r="A77" s="20">
        <v>43518</v>
      </c>
      <c r="B77" s="45">
        <v>7.9</v>
      </c>
      <c r="C77" s="22"/>
      <c r="D77" s="23"/>
      <c r="E77" s="42">
        <f>16.5-B77</f>
        <v>8.6</v>
      </c>
      <c r="F77" s="70">
        <f t="shared" si="0"/>
        <v>8.4089506887334693</v>
      </c>
      <c r="G77" s="70">
        <f t="shared" si="1"/>
        <v>9.4355469550110165</v>
      </c>
      <c r="H77" s="70">
        <f t="shared" si="2"/>
        <v>7.2396550025661321</v>
      </c>
      <c r="I77" s="70">
        <f t="shared" si="3"/>
        <v>8.6</v>
      </c>
      <c r="J77" s="70">
        <f>$J$20-$I77</f>
        <v>7.9</v>
      </c>
      <c r="K77" s="69">
        <f>B77-J77</f>
        <v>0</v>
      </c>
      <c r="L77" s="70">
        <f>IF($L$20-$I77&gt;0,$L$20-$I77,0)</f>
        <v>6.4</v>
      </c>
      <c r="M77" s="70"/>
      <c r="O77"/>
      <c r="P77"/>
      <c r="Q77"/>
      <c r="R77"/>
      <c r="S77"/>
      <c r="T77"/>
      <c r="U77"/>
    </row>
    <row r="78" spans="1:21" x14ac:dyDescent="0.2">
      <c r="A78" s="20">
        <v>43519</v>
      </c>
      <c r="B78" s="45">
        <v>8.1</v>
      </c>
      <c r="C78" s="22"/>
      <c r="D78" s="23"/>
      <c r="E78" s="42">
        <f>16.5-B78</f>
        <v>8.4</v>
      </c>
      <c r="F78" s="70">
        <f t="shared" si="0"/>
        <v>8.222933496464762</v>
      </c>
      <c r="G78" s="70">
        <f t="shared" si="1"/>
        <v>8.4089506887334711</v>
      </c>
      <c r="H78" s="70">
        <f t="shared" si="2"/>
        <v>9.4355469550110183</v>
      </c>
      <c r="I78" s="70">
        <f t="shared" si="3"/>
        <v>8.4</v>
      </c>
      <c r="J78" s="70">
        <f>$J$20-$I78</f>
        <v>8.1</v>
      </c>
      <c r="K78" s="69">
        <f>B78-J78</f>
        <v>0</v>
      </c>
      <c r="L78" s="70">
        <f>IF($L$20-$I78&gt;0,$L$20-$I78,0)</f>
        <v>6.6</v>
      </c>
      <c r="M78" s="70"/>
      <c r="O78"/>
      <c r="P78"/>
      <c r="Q78"/>
      <c r="R78"/>
      <c r="S78"/>
      <c r="T78"/>
      <c r="U78"/>
    </row>
    <row r="79" spans="1:21" x14ac:dyDescent="0.2">
      <c r="A79" s="20">
        <v>43520</v>
      </c>
      <c r="B79" s="45">
        <v>8.1</v>
      </c>
      <c r="C79" s="22"/>
      <c r="D79" s="23"/>
      <c r="E79" s="42">
        <f>16.5-B79</f>
        <v>8.4</v>
      </c>
      <c r="F79" s="70">
        <f t="shared" si="0"/>
        <v>8.4870414703120414</v>
      </c>
      <c r="G79" s="70">
        <f t="shared" si="1"/>
        <v>8.222933496464762</v>
      </c>
      <c r="H79" s="70">
        <f t="shared" si="2"/>
        <v>8.4089506887334711</v>
      </c>
      <c r="I79" s="70">
        <f t="shared" si="3"/>
        <v>8.4</v>
      </c>
      <c r="J79" s="70">
        <f>$J$20-$I79</f>
        <v>8.1</v>
      </c>
      <c r="K79" s="69">
        <f>B79-J79</f>
        <v>0</v>
      </c>
      <c r="L79" s="70">
        <f>IF($L$20-$I79&gt;0,$L$20-$I79,0)</f>
        <v>6.6</v>
      </c>
      <c r="M79" s="70"/>
      <c r="O79"/>
      <c r="P79"/>
      <c r="Q79"/>
      <c r="R79"/>
      <c r="S79"/>
      <c r="T79"/>
      <c r="U79"/>
    </row>
    <row r="80" spans="1:21" x14ac:dyDescent="0.2">
      <c r="A80" s="20">
        <v>43521</v>
      </c>
      <c r="B80" s="45">
        <v>6.5</v>
      </c>
      <c r="C80" s="22"/>
      <c r="D80" s="23"/>
      <c r="E80" s="42">
        <f>16.5-B80</f>
        <v>10</v>
      </c>
      <c r="F80" s="70">
        <f t="shared" si="0"/>
        <v>11.052657015433185</v>
      </c>
      <c r="G80" s="70">
        <f t="shared" si="1"/>
        <v>8.4870414703120414</v>
      </c>
      <c r="H80" s="70">
        <f t="shared" si="2"/>
        <v>8.2229334964647638</v>
      </c>
      <c r="I80" s="70">
        <f t="shared" si="3"/>
        <v>10</v>
      </c>
      <c r="J80" s="70">
        <f>$J$20-$I80</f>
        <v>6.5</v>
      </c>
      <c r="K80" s="69">
        <f>B80-J80</f>
        <v>0</v>
      </c>
      <c r="L80" s="70">
        <f>IF($L$20-$I80&gt;0,$L$20-$I80,0)</f>
        <v>5</v>
      </c>
      <c r="M80" s="70"/>
      <c r="O80"/>
      <c r="P80"/>
      <c r="Q80"/>
      <c r="R80"/>
      <c r="S80"/>
      <c r="T80"/>
      <c r="U80"/>
    </row>
    <row r="81" spans="1:21" x14ac:dyDescent="0.2">
      <c r="A81" s="20">
        <v>43522</v>
      </c>
      <c r="B81" s="45">
        <v>5.5</v>
      </c>
      <c r="C81" s="22"/>
      <c r="D81" s="23"/>
      <c r="E81" s="42">
        <f>16.5-B81</f>
        <v>11</v>
      </c>
      <c r="F81" s="70">
        <f t="shared" si="0"/>
        <v>11.392497913898065</v>
      </c>
      <c r="G81" s="70">
        <f t="shared" si="1"/>
        <v>11.052657015433189</v>
      </c>
      <c r="H81" s="70">
        <f t="shared" si="2"/>
        <v>8.4870414703120414</v>
      </c>
      <c r="I81" s="70">
        <f t="shared" si="3"/>
        <v>11</v>
      </c>
      <c r="J81" s="70">
        <f>$J$20-$I81</f>
        <v>5.5</v>
      </c>
      <c r="K81" s="69">
        <f>B81-J81</f>
        <v>0</v>
      </c>
      <c r="L81" s="70">
        <f>IF($L$20-$I81&gt;0,$L$20-$I81,0)</f>
        <v>4</v>
      </c>
      <c r="M81" s="70"/>
      <c r="O81"/>
      <c r="P81"/>
      <c r="Q81"/>
      <c r="R81"/>
      <c r="S81"/>
      <c r="T81"/>
      <c r="U81"/>
    </row>
    <row r="82" spans="1:21" x14ac:dyDescent="0.2">
      <c r="A82" s="20">
        <v>43523</v>
      </c>
      <c r="B82" s="45">
        <v>4.9000000000000004</v>
      </c>
      <c r="C82" s="22"/>
      <c r="D82" s="23"/>
      <c r="E82" s="42">
        <f>16.5-B82</f>
        <v>11.6</v>
      </c>
      <c r="F82" s="70">
        <f t="shared" si="0"/>
        <v>11.794974873812103</v>
      </c>
      <c r="G82" s="70">
        <f t="shared" si="1"/>
        <v>11.392497913898064</v>
      </c>
      <c r="H82" s="70">
        <f t="shared" si="2"/>
        <v>11.052657015433182</v>
      </c>
      <c r="I82" s="70">
        <f t="shared" si="3"/>
        <v>11.6</v>
      </c>
      <c r="J82" s="70">
        <f>$J$20-$I82</f>
        <v>4.9000000000000004</v>
      </c>
      <c r="K82" s="69">
        <f>B82-J82</f>
        <v>0</v>
      </c>
      <c r="L82" s="70">
        <f>IF($L$20-$I82&gt;0,$L$20-$I82,0)</f>
        <v>3.4000000000000004</v>
      </c>
      <c r="M82" s="70"/>
      <c r="O82"/>
      <c r="P82"/>
      <c r="Q82"/>
      <c r="R82"/>
      <c r="S82"/>
      <c r="T82"/>
      <c r="U82"/>
    </row>
    <row r="83" spans="1:21" x14ac:dyDescent="0.2">
      <c r="A83" s="20">
        <v>43524</v>
      </c>
      <c r="B83" s="46">
        <v>6.6</v>
      </c>
      <c r="C83" s="24">
        <v>271.29999999999995</v>
      </c>
      <c r="D83" s="25">
        <v>271</v>
      </c>
      <c r="E83" s="42">
        <f>16.5-B83</f>
        <v>9.9</v>
      </c>
      <c r="F83" s="70">
        <f t="shared" si="0"/>
        <v>8.7037629107776038</v>
      </c>
      <c r="G83" s="70">
        <f t="shared" si="1"/>
        <v>11.794974873812105</v>
      </c>
      <c r="H83" s="70">
        <f t="shared" si="2"/>
        <v>11.392497913898065</v>
      </c>
      <c r="I83" s="70">
        <f t="shared" si="3"/>
        <v>9.9</v>
      </c>
      <c r="J83" s="70">
        <f>$J$20-$I83</f>
        <v>6.6</v>
      </c>
      <c r="K83" s="69">
        <f>B83-J83</f>
        <v>0</v>
      </c>
      <c r="L83" s="70">
        <f>IF($L$20-$I83&gt;0,$L$20-$I83,0)</f>
        <v>5.0999999999999996</v>
      </c>
      <c r="M83" s="70"/>
      <c r="O83"/>
      <c r="P83"/>
      <c r="Q83"/>
      <c r="R83"/>
      <c r="S83"/>
      <c r="T83"/>
      <c r="U83"/>
    </row>
    <row r="84" spans="1:21" x14ac:dyDescent="0.2">
      <c r="A84" s="20">
        <v>43525</v>
      </c>
      <c r="B84" s="45">
        <v>8.6</v>
      </c>
      <c r="C84" s="22"/>
      <c r="D84" s="23"/>
      <c r="E84" s="42">
        <f>16.5-B84</f>
        <v>7.9</v>
      </c>
      <c r="F84" s="70">
        <f t="shared" si="0"/>
        <v>6.8489560656425148</v>
      </c>
      <c r="G84" s="70">
        <f t="shared" si="1"/>
        <v>8.7037629107776038</v>
      </c>
      <c r="H84" s="70">
        <f t="shared" si="2"/>
        <v>11.794974873812105</v>
      </c>
      <c r="I84" s="70">
        <f t="shared" si="3"/>
        <v>7.9</v>
      </c>
      <c r="J84" s="70">
        <f>$J$20-$I84</f>
        <v>8.6</v>
      </c>
      <c r="K84" s="69">
        <f>B84-J84</f>
        <v>0</v>
      </c>
      <c r="L84" s="70">
        <f>IF($L$20-$I84&gt;0,$L$20-$I84,0)</f>
        <v>7.1</v>
      </c>
      <c r="M84" s="70"/>
      <c r="O84"/>
      <c r="P84"/>
      <c r="Q84"/>
      <c r="R84"/>
      <c r="S84"/>
      <c r="T84"/>
      <c r="U84"/>
    </row>
    <row r="85" spans="1:21" x14ac:dyDescent="0.2">
      <c r="A85" s="20">
        <v>43526</v>
      </c>
      <c r="B85" s="45">
        <v>8.5</v>
      </c>
      <c r="C85" s="22"/>
      <c r="D85" s="23"/>
      <c r="E85" s="42">
        <f>16.5-B85</f>
        <v>8</v>
      </c>
      <c r="F85" s="70">
        <f t="shared" si="0"/>
        <v>8.4582281487158077</v>
      </c>
      <c r="G85" s="70">
        <f t="shared" si="1"/>
        <v>6.8489560656425166</v>
      </c>
      <c r="H85" s="70">
        <f t="shared" si="2"/>
        <v>8.7037629107776038</v>
      </c>
      <c r="I85" s="70">
        <f t="shared" si="3"/>
        <v>8</v>
      </c>
      <c r="J85" s="70">
        <f>$J$20-$I85</f>
        <v>8.5</v>
      </c>
      <c r="K85" s="69">
        <f>B85-J85</f>
        <v>0</v>
      </c>
      <c r="L85" s="70">
        <f>IF($L$20-$I85&gt;0,$L$20-$I85,0)</f>
        <v>7</v>
      </c>
      <c r="M85" s="70"/>
      <c r="O85"/>
      <c r="P85"/>
      <c r="Q85"/>
      <c r="R85"/>
      <c r="S85"/>
      <c r="T85"/>
      <c r="U85"/>
    </row>
    <row r="86" spans="1:21" x14ac:dyDescent="0.2">
      <c r="A86" s="20">
        <v>43527</v>
      </c>
      <c r="B86" s="45">
        <v>6.6</v>
      </c>
      <c r="C86" s="22"/>
      <c r="D86" s="23"/>
      <c r="E86" s="42">
        <f>16.5-B86</f>
        <v>9.9</v>
      </c>
      <c r="F86" s="70">
        <f t="shared" si="0"/>
        <v>11.129393248035012</v>
      </c>
      <c r="G86" s="70">
        <f t="shared" si="1"/>
        <v>8.458228148715806</v>
      </c>
      <c r="H86" s="70">
        <f t="shared" si="2"/>
        <v>6.8489560656425175</v>
      </c>
      <c r="I86" s="70">
        <f t="shared" si="3"/>
        <v>9.9</v>
      </c>
      <c r="J86" s="70">
        <f>$J$20-$I86</f>
        <v>6.6</v>
      </c>
      <c r="K86" s="69">
        <f>B86-J86</f>
        <v>0</v>
      </c>
      <c r="L86" s="70">
        <f>IF($L$20-$I86&gt;0,$L$20-$I86,0)</f>
        <v>5.0999999999999996</v>
      </c>
      <c r="M86" s="70"/>
      <c r="O86"/>
      <c r="P86"/>
      <c r="Q86"/>
      <c r="R86"/>
      <c r="S86"/>
      <c r="T86"/>
      <c r="U86"/>
    </row>
    <row r="87" spans="1:21" x14ac:dyDescent="0.2">
      <c r="A87" s="20">
        <v>43528</v>
      </c>
      <c r="B87" s="45">
        <v>7.1999999999999993</v>
      </c>
      <c r="C87" s="22"/>
      <c r="D87" s="23"/>
      <c r="E87" s="42">
        <f>16.5-B87</f>
        <v>9.3000000000000007</v>
      </c>
      <c r="F87" s="70">
        <f t="shared" si="0"/>
        <v>8.5255986845298608</v>
      </c>
      <c r="G87" s="70">
        <f t="shared" si="1"/>
        <v>11.129393248035012</v>
      </c>
      <c r="H87" s="70">
        <f t="shared" si="2"/>
        <v>8.4582281487158042</v>
      </c>
      <c r="I87" s="70">
        <f t="shared" si="3"/>
        <v>9.3000000000000007</v>
      </c>
      <c r="J87" s="70">
        <f>$J$20-$I87</f>
        <v>7.1999999999999993</v>
      </c>
      <c r="K87" s="69">
        <f>B87-J87</f>
        <v>0</v>
      </c>
      <c r="L87" s="70">
        <f>IF($L$20-$I87&gt;0,$L$20-$I87,0)</f>
        <v>5.6999999999999993</v>
      </c>
      <c r="M87" s="70"/>
      <c r="O87"/>
      <c r="P87"/>
      <c r="Q87"/>
      <c r="R87"/>
      <c r="S87"/>
      <c r="T87"/>
      <c r="U87"/>
    </row>
    <row r="88" spans="1:21" x14ac:dyDescent="0.2">
      <c r="A88" s="20">
        <v>43529</v>
      </c>
      <c r="B88" s="45">
        <v>8.6</v>
      </c>
      <c r="C88" s="22"/>
      <c r="D88" s="23"/>
      <c r="E88" s="42">
        <f>16.5-B88</f>
        <v>7.9</v>
      </c>
      <c r="F88" s="70">
        <f t="shared" si="0"/>
        <v>7.0489684497292355</v>
      </c>
      <c r="G88" s="70">
        <f t="shared" si="1"/>
        <v>8.5255986845298608</v>
      </c>
      <c r="H88" s="70">
        <f t="shared" si="2"/>
        <v>11.129393248035008</v>
      </c>
      <c r="I88" s="70">
        <f t="shared" si="3"/>
        <v>7.9</v>
      </c>
      <c r="J88" s="70">
        <f>$J$20-$I88</f>
        <v>8.6</v>
      </c>
      <c r="K88" s="69">
        <f>B88-J88</f>
        <v>0</v>
      </c>
      <c r="L88" s="70">
        <f>IF($L$20-$I88&gt;0,$L$20-$I88,0)</f>
        <v>7.1</v>
      </c>
      <c r="M88" s="70"/>
      <c r="O88"/>
      <c r="P88"/>
      <c r="Q88"/>
      <c r="R88"/>
      <c r="S88"/>
      <c r="T88"/>
      <c r="U88"/>
    </row>
    <row r="89" spans="1:21" x14ac:dyDescent="0.2">
      <c r="A89" s="20">
        <v>43530</v>
      </c>
      <c r="B89" s="45">
        <v>7.5</v>
      </c>
      <c r="C89" s="22"/>
      <c r="D89" s="23"/>
      <c r="E89" s="42">
        <f>16.5-B89</f>
        <v>9</v>
      </c>
      <c r="F89" s="70">
        <f t="shared" si="0"/>
        <v>10.054582661047073</v>
      </c>
      <c r="G89" s="70">
        <f t="shared" si="1"/>
        <v>7.0489684497292338</v>
      </c>
      <c r="H89" s="70">
        <f t="shared" si="2"/>
        <v>8.5255986845298626</v>
      </c>
      <c r="I89" s="70">
        <f t="shared" si="3"/>
        <v>9</v>
      </c>
      <c r="J89" s="70">
        <f>$J$20-$I89</f>
        <v>7.5</v>
      </c>
      <c r="K89" s="69">
        <f>B89-J89</f>
        <v>0</v>
      </c>
      <c r="L89" s="70">
        <f>IF($L$20-$I89&gt;0,$L$20-$I89,0)</f>
        <v>6</v>
      </c>
      <c r="M89" s="70"/>
      <c r="O89"/>
      <c r="P89"/>
      <c r="Q89"/>
      <c r="R89"/>
      <c r="S89"/>
      <c r="T89"/>
      <c r="U89"/>
    </row>
    <row r="90" spans="1:21" x14ac:dyDescent="0.2">
      <c r="A90" s="20">
        <v>43531</v>
      </c>
      <c r="B90" s="45">
        <v>7.6999999999999993</v>
      </c>
      <c r="C90" s="22"/>
      <c r="D90" s="23"/>
      <c r="E90" s="42">
        <f>16.5-B90</f>
        <v>8.8000000000000007</v>
      </c>
      <c r="F90" s="70">
        <f t="shared" ref="F90:F153" si="4">(E90-$G$20*F89-$H$20*G89)/$F$20</f>
        <v>8.46454726118826</v>
      </c>
      <c r="G90" s="70">
        <f t="shared" ref="G90:G153" si="5">(E90-$F$20*F90-$H$20*G89)/$G$20</f>
        <v>10.054582661047071</v>
      </c>
      <c r="H90" s="70">
        <f t="shared" ref="H90:H153" si="6">(E90-$F$20*F90-$G$20*G90)/$H$20</f>
        <v>7.0489684497292338</v>
      </c>
      <c r="I90" s="70">
        <f t="shared" ref="I90:I153" si="7">(F90*$F$20+G90*$G$20+H90*$H$20)</f>
        <v>8.8000000000000007</v>
      </c>
      <c r="J90" s="70">
        <f>$J$20-$I90</f>
        <v>7.6999999999999993</v>
      </c>
      <c r="K90" s="69">
        <f>B90-J90</f>
        <v>0</v>
      </c>
      <c r="L90" s="70">
        <f>IF($L$20-$I90&gt;0,$L$20-$I90,0)</f>
        <v>6.1999999999999993</v>
      </c>
      <c r="M90" s="70"/>
      <c r="O90"/>
      <c r="P90"/>
      <c r="Q90"/>
      <c r="R90"/>
      <c r="S90"/>
      <c r="T90"/>
      <c r="U90"/>
    </row>
    <row r="91" spans="1:21" x14ac:dyDescent="0.2">
      <c r="A91" s="20">
        <v>43532</v>
      </c>
      <c r="B91" s="45">
        <v>8.1999999999999993</v>
      </c>
      <c r="C91" s="22"/>
      <c r="D91" s="23"/>
      <c r="E91" s="42">
        <f>16.5-B91</f>
        <v>8.3000000000000007</v>
      </c>
      <c r="F91" s="70">
        <f t="shared" si="4"/>
        <v>7.925295925898026</v>
      </c>
      <c r="G91" s="70">
        <f t="shared" si="5"/>
        <v>8.46454726118826</v>
      </c>
      <c r="H91" s="70">
        <f t="shared" si="6"/>
        <v>10.054582661047071</v>
      </c>
      <c r="I91" s="70">
        <f t="shared" si="7"/>
        <v>8.3000000000000007</v>
      </c>
      <c r="J91" s="70">
        <f>$J$20-$I91</f>
        <v>8.1999999999999993</v>
      </c>
      <c r="K91" s="69">
        <f>B91-J91</f>
        <v>0</v>
      </c>
      <c r="L91" s="70">
        <f>IF($L$20-$I91&gt;0,$L$20-$I91,0)</f>
        <v>6.6999999999999993</v>
      </c>
      <c r="M91" s="70"/>
      <c r="O91"/>
      <c r="P91"/>
      <c r="Q91"/>
      <c r="R91"/>
      <c r="S91"/>
      <c r="T91"/>
      <c r="U91"/>
    </row>
    <row r="92" spans="1:21" x14ac:dyDescent="0.2">
      <c r="A92" s="20">
        <v>43533</v>
      </c>
      <c r="B92" s="45">
        <v>7.6</v>
      </c>
      <c r="C92" s="22"/>
      <c r="D92" s="23"/>
      <c r="E92" s="42">
        <f>16.5-B92</f>
        <v>8.9</v>
      </c>
      <c r="F92" s="70">
        <f t="shared" si="4"/>
        <v>9.4599274935196114</v>
      </c>
      <c r="G92" s="70">
        <f t="shared" si="5"/>
        <v>7.9252959258980251</v>
      </c>
      <c r="H92" s="70">
        <f t="shared" si="6"/>
        <v>8.46454726118826</v>
      </c>
      <c r="I92" s="70">
        <f t="shared" si="7"/>
        <v>8.8999999999999986</v>
      </c>
      <c r="J92" s="70">
        <f>$J$20-$I92</f>
        <v>7.6000000000000014</v>
      </c>
      <c r="K92" s="69">
        <f>B92-J92</f>
        <v>0</v>
      </c>
      <c r="L92" s="70">
        <f>IF($L$20-$I92&gt;0,$L$20-$I92,0)</f>
        <v>6.1000000000000014</v>
      </c>
      <c r="M92" s="70"/>
      <c r="O92"/>
      <c r="P92"/>
      <c r="Q92"/>
      <c r="R92"/>
      <c r="S92"/>
      <c r="T92"/>
      <c r="U92"/>
    </row>
    <row r="93" spans="1:21" x14ac:dyDescent="0.2">
      <c r="A93" s="20">
        <v>43534</v>
      </c>
      <c r="B93" s="45">
        <v>8.3000000000000007</v>
      </c>
      <c r="C93" s="22"/>
      <c r="D93" s="23"/>
      <c r="E93" s="42">
        <f>16.5-B93</f>
        <v>8.1999999999999993</v>
      </c>
      <c r="F93" s="70">
        <f t="shared" si="4"/>
        <v>7.6158202655905223</v>
      </c>
      <c r="G93" s="70">
        <f t="shared" si="5"/>
        <v>9.4599274935196114</v>
      </c>
      <c r="H93" s="70">
        <f t="shared" si="6"/>
        <v>7.925295925898026</v>
      </c>
      <c r="I93" s="70">
        <f t="shared" si="7"/>
        <v>8.1999999999999993</v>
      </c>
      <c r="J93" s="70">
        <f>$J$20-$I93</f>
        <v>8.3000000000000007</v>
      </c>
      <c r="K93" s="69">
        <f>B93-J93</f>
        <v>0</v>
      </c>
      <c r="L93" s="70">
        <f>IF($L$20-$I93&gt;0,$L$20-$I93,0)</f>
        <v>6.8000000000000007</v>
      </c>
      <c r="M93" s="70"/>
      <c r="O93"/>
      <c r="P93"/>
      <c r="Q93"/>
      <c r="R93"/>
      <c r="S93"/>
      <c r="T93"/>
      <c r="U93"/>
    </row>
    <row r="94" spans="1:21" x14ac:dyDescent="0.2">
      <c r="A94" s="20">
        <v>43535</v>
      </c>
      <c r="B94" s="45">
        <v>10.3</v>
      </c>
      <c r="C94" s="22"/>
      <c r="D94" s="23"/>
      <c r="E94" s="42">
        <f>16.5-B94</f>
        <v>6.1999999999999993</v>
      </c>
      <c r="F94" s="70">
        <f t="shared" si="4"/>
        <v>4.9487686182848023</v>
      </c>
      <c r="G94" s="70">
        <f t="shared" si="5"/>
        <v>7.6158202655905223</v>
      </c>
      <c r="H94" s="70">
        <f t="shared" si="6"/>
        <v>9.4599274935196132</v>
      </c>
      <c r="I94" s="70">
        <f t="shared" si="7"/>
        <v>6.1999999999999993</v>
      </c>
      <c r="J94" s="70">
        <f>$J$20-$I94</f>
        <v>10.3</v>
      </c>
      <c r="K94" s="69">
        <f>B94-J94</f>
        <v>0</v>
      </c>
      <c r="L94" s="70">
        <f>IF($L$20-$I94&gt;0,$L$20-$I94,0)</f>
        <v>8.8000000000000007</v>
      </c>
      <c r="M94" s="70"/>
      <c r="O94"/>
      <c r="P94"/>
      <c r="Q94"/>
      <c r="R94"/>
      <c r="S94"/>
      <c r="T94"/>
      <c r="U94"/>
    </row>
    <row r="95" spans="1:21" x14ac:dyDescent="0.2">
      <c r="A95" s="20">
        <v>43536</v>
      </c>
      <c r="B95" s="45">
        <v>10.1</v>
      </c>
      <c r="C95" s="22"/>
      <c r="D95" s="23"/>
      <c r="E95" s="42">
        <f>16.5-B95</f>
        <v>6.4</v>
      </c>
      <c r="F95" s="70">
        <f t="shared" si="4"/>
        <v>6.9229789799258459</v>
      </c>
      <c r="G95" s="70">
        <f t="shared" si="5"/>
        <v>4.9487686182848032</v>
      </c>
      <c r="H95" s="70">
        <f t="shared" si="6"/>
        <v>7.6158202655905223</v>
      </c>
      <c r="I95" s="70">
        <f t="shared" si="7"/>
        <v>6.4</v>
      </c>
      <c r="J95" s="70">
        <f>$J$20-$I95</f>
        <v>10.1</v>
      </c>
      <c r="K95" s="69">
        <f>B95-J95</f>
        <v>0</v>
      </c>
      <c r="L95" s="70">
        <f>IF($L$20-$I95&gt;0,$L$20-$I95,0)</f>
        <v>8.6</v>
      </c>
      <c r="M95" s="70"/>
      <c r="O95"/>
      <c r="P95"/>
      <c r="Q95"/>
      <c r="R95"/>
      <c r="S95"/>
      <c r="T95"/>
      <c r="U95"/>
    </row>
    <row r="96" spans="1:21" x14ac:dyDescent="0.2">
      <c r="A96" s="20">
        <v>43537</v>
      </c>
      <c r="B96" s="45">
        <v>9.8000000000000007</v>
      </c>
      <c r="C96" s="22"/>
      <c r="D96" s="23"/>
      <c r="E96" s="42">
        <f>16.5-B96</f>
        <v>6.6999999999999993</v>
      </c>
      <c r="F96" s="70">
        <f t="shared" si="4"/>
        <v>6.8803824069896091</v>
      </c>
      <c r="G96" s="70">
        <f t="shared" si="5"/>
        <v>6.9229789799258459</v>
      </c>
      <c r="H96" s="70">
        <f t="shared" si="6"/>
        <v>4.9487686182848023</v>
      </c>
      <c r="I96" s="70">
        <f t="shared" si="7"/>
        <v>6.6999999999999993</v>
      </c>
      <c r="J96" s="70">
        <f>$J$20-$I96</f>
        <v>9.8000000000000007</v>
      </c>
      <c r="K96" s="69">
        <f>B96-J96</f>
        <v>0</v>
      </c>
      <c r="L96" s="70">
        <f>IF($L$20-$I96&gt;0,$L$20-$I96,0)</f>
        <v>8.3000000000000007</v>
      </c>
      <c r="M96" s="70"/>
      <c r="O96"/>
      <c r="P96"/>
      <c r="Q96"/>
      <c r="R96"/>
      <c r="S96"/>
      <c r="T96"/>
      <c r="U96"/>
    </row>
    <row r="97" spans="1:21" x14ac:dyDescent="0.2">
      <c r="A97" s="20">
        <v>43538</v>
      </c>
      <c r="B97" s="45">
        <v>8.9</v>
      </c>
      <c r="C97" s="22"/>
      <c r="D97" s="23"/>
      <c r="E97" s="42">
        <f>16.5-B97</f>
        <v>7.6</v>
      </c>
      <c r="F97" s="70">
        <f t="shared" si="4"/>
        <v>8.0726456331842211</v>
      </c>
      <c r="G97" s="70">
        <f t="shared" si="5"/>
        <v>6.8803824069896082</v>
      </c>
      <c r="H97" s="70">
        <f t="shared" si="6"/>
        <v>6.9229789799258468</v>
      </c>
      <c r="I97" s="70">
        <f t="shared" si="7"/>
        <v>7.6</v>
      </c>
      <c r="J97" s="70">
        <f>$J$20-$I97</f>
        <v>8.9</v>
      </c>
      <c r="K97" s="69">
        <f>B97-J97</f>
        <v>0</v>
      </c>
      <c r="L97" s="70">
        <f>IF($L$20-$I97&gt;0,$L$20-$I97,0)</f>
        <v>7.4</v>
      </c>
      <c r="M97" s="70"/>
      <c r="O97"/>
      <c r="P97"/>
      <c r="Q97"/>
      <c r="R97"/>
      <c r="S97"/>
      <c r="T97"/>
      <c r="U97"/>
    </row>
    <row r="98" spans="1:21" x14ac:dyDescent="0.2">
      <c r="A98" s="20">
        <v>43539</v>
      </c>
      <c r="B98" s="45">
        <v>7.5</v>
      </c>
      <c r="C98" s="22"/>
      <c r="D98" s="23"/>
      <c r="E98" s="42">
        <f>16.5-B98</f>
        <v>9</v>
      </c>
      <c r="F98" s="70">
        <f t="shared" si="4"/>
        <v>9.8169467822429546</v>
      </c>
      <c r="G98" s="70">
        <f t="shared" si="5"/>
        <v>8.0726456331842211</v>
      </c>
      <c r="H98" s="70">
        <f t="shared" si="6"/>
        <v>6.8803824069896091</v>
      </c>
      <c r="I98" s="70">
        <f t="shared" si="7"/>
        <v>9</v>
      </c>
      <c r="J98" s="70">
        <f>$J$20-$I98</f>
        <v>7.5</v>
      </c>
      <c r="K98" s="69">
        <f>B98-J98</f>
        <v>0</v>
      </c>
      <c r="L98" s="70">
        <f>IF($L$20-$I98&gt;0,$L$20-$I98,0)</f>
        <v>6</v>
      </c>
      <c r="M98" s="70"/>
      <c r="O98"/>
      <c r="P98"/>
      <c r="Q98"/>
      <c r="R98"/>
      <c r="S98"/>
      <c r="T98"/>
      <c r="U98"/>
    </row>
    <row r="99" spans="1:21" x14ac:dyDescent="0.2">
      <c r="A99" s="20">
        <v>43540</v>
      </c>
      <c r="B99" s="45">
        <v>6.5</v>
      </c>
      <c r="C99" s="22"/>
      <c r="D99" s="23"/>
      <c r="E99" s="42">
        <f>16.5-B99</f>
        <v>10</v>
      </c>
      <c r="F99" s="70">
        <f t="shared" si="4"/>
        <v>10.412752336681153</v>
      </c>
      <c r="G99" s="70">
        <f t="shared" si="5"/>
        <v>9.8169467822429546</v>
      </c>
      <c r="H99" s="70">
        <f t="shared" si="6"/>
        <v>8.0726456331842211</v>
      </c>
      <c r="I99" s="70">
        <f t="shared" si="7"/>
        <v>10</v>
      </c>
      <c r="J99" s="70">
        <f>$J$20-$I99</f>
        <v>6.5</v>
      </c>
      <c r="K99" s="69">
        <f>B99-J99</f>
        <v>0</v>
      </c>
      <c r="L99" s="70">
        <f>IF($L$20-$I99&gt;0,$L$20-$I99,0)</f>
        <v>5</v>
      </c>
      <c r="M99" s="70"/>
      <c r="O99"/>
      <c r="P99"/>
      <c r="Q99"/>
      <c r="R99"/>
      <c r="S99"/>
      <c r="T99"/>
      <c r="U99"/>
    </row>
    <row r="100" spans="1:21" x14ac:dyDescent="0.2">
      <c r="A100" s="20">
        <v>43541</v>
      </c>
      <c r="B100" s="45">
        <v>8.6</v>
      </c>
      <c r="C100" s="22"/>
      <c r="D100" s="23"/>
      <c r="E100" s="42">
        <f>16.5-B100</f>
        <v>7.9</v>
      </c>
      <c r="F100" s="70">
        <f t="shared" si="4"/>
        <v>6.3241327012855981</v>
      </c>
      <c r="G100" s="70">
        <f t="shared" si="5"/>
        <v>10.412752336681155</v>
      </c>
      <c r="H100" s="70">
        <f t="shared" si="6"/>
        <v>9.8169467822429493</v>
      </c>
      <c r="I100" s="70">
        <f t="shared" si="7"/>
        <v>7.9</v>
      </c>
      <c r="J100" s="70">
        <f>$J$20-$I100</f>
        <v>8.6</v>
      </c>
      <c r="K100" s="69">
        <f>B100-J100</f>
        <v>0</v>
      </c>
      <c r="L100" s="70">
        <f>IF($L$20-$I100&gt;0,$L$20-$I100,0)</f>
        <v>7.1</v>
      </c>
      <c r="M100" s="70"/>
      <c r="O100"/>
      <c r="P100"/>
      <c r="Q100"/>
      <c r="R100"/>
      <c r="S100"/>
      <c r="T100"/>
      <c r="U100"/>
    </row>
    <row r="101" spans="1:21" x14ac:dyDescent="0.2">
      <c r="A101" s="20">
        <v>43542</v>
      </c>
      <c r="B101" s="45">
        <v>10.8</v>
      </c>
      <c r="C101" s="22"/>
      <c r="D101" s="23"/>
      <c r="E101" s="42">
        <f>16.5-B101</f>
        <v>5.6999999999999993</v>
      </c>
      <c r="F101" s="70">
        <f t="shared" si="4"/>
        <v>4.6024749265770071</v>
      </c>
      <c r="G101" s="70">
        <f t="shared" si="5"/>
        <v>6.324132701285599</v>
      </c>
      <c r="H101" s="70">
        <f t="shared" si="6"/>
        <v>10.412752336681153</v>
      </c>
      <c r="I101" s="70">
        <f t="shared" si="7"/>
        <v>5.6999999999999993</v>
      </c>
      <c r="J101" s="70">
        <f>$J$20-$I101</f>
        <v>10.8</v>
      </c>
      <c r="K101" s="69">
        <f>B101-J101</f>
        <v>0</v>
      </c>
      <c r="L101" s="70">
        <f>IF($L$20-$I101&gt;0,$L$20-$I101,0)</f>
        <v>9.3000000000000007</v>
      </c>
      <c r="M101" s="70"/>
      <c r="O101"/>
      <c r="P101"/>
      <c r="Q101"/>
      <c r="R101"/>
      <c r="S101"/>
      <c r="T101"/>
      <c r="U101"/>
    </row>
    <row r="102" spans="1:21" x14ac:dyDescent="0.2">
      <c r="A102" s="20">
        <v>43543</v>
      </c>
      <c r="B102" s="45">
        <v>10.9</v>
      </c>
      <c r="C102" s="22"/>
      <c r="D102" s="23"/>
      <c r="E102" s="42">
        <f>16.5-B102</f>
        <v>5.6</v>
      </c>
      <c r="F102" s="70">
        <f t="shared" si="4"/>
        <v>5.978073753163895</v>
      </c>
      <c r="G102" s="70">
        <f t="shared" si="5"/>
        <v>4.6024749265770089</v>
      </c>
      <c r="H102" s="70">
        <f t="shared" si="6"/>
        <v>6.3241327012856008</v>
      </c>
      <c r="I102" s="70">
        <f t="shared" si="7"/>
        <v>5.6</v>
      </c>
      <c r="J102" s="70">
        <f>$J$20-$I102</f>
        <v>10.9</v>
      </c>
      <c r="K102" s="69">
        <f>B102-J102</f>
        <v>0</v>
      </c>
      <c r="L102" s="70">
        <f>IF($L$20-$I102&gt;0,$L$20-$I102,0)</f>
        <v>9.4</v>
      </c>
      <c r="M102" s="70"/>
      <c r="O102"/>
      <c r="P102"/>
      <c r="Q102"/>
      <c r="R102"/>
      <c r="S102"/>
      <c r="T102"/>
      <c r="U102"/>
    </row>
    <row r="103" spans="1:21" x14ac:dyDescent="0.2">
      <c r="A103" s="20">
        <v>43544</v>
      </c>
      <c r="B103" s="45">
        <v>8.8000000000000007</v>
      </c>
      <c r="C103" s="22"/>
      <c r="D103" s="23"/>
      <c r="E103" s="42">
        <f>16.5-B103</f>
        <v>7.6999999999999993</v>
      </c>
      <c r="F103" s="70">
        <f t="shared" si="4"/>
        <v>9.0772173023218823</v>
      </c>
      <c r="G103" s="70">
        <f t="shared" si="5"/>
        <v>5.9780737531638977</v>
      </c>
      <c r="H103" s="70">
        <f t="shared" si="6"/>
        <v>4.6024749265770089</v>
      </c>
      <c r="I103" s="70">
        <f t="shared" si="7"/>
        <v>7.6999999999999993</v>
      </c>
      <c r="J103" s="70">
        <f>$J$20-$I103</f>
        <v>8.8000000000000007</v>
      </c>
      <c r="K103" s="69">
        <f>B103-J103</f>
        <v>0</v>
      </c>
      <c r="L103" s="70">
        <f>IF($L$20-$I103&gt;0,$L$20-$I103,0)</f>
        <v>7.3000000000000007</v>
      </c>
      <c r="M103" s="70"/>
      <c r="O103"/>
      <c r="P103"/>
      <c r="Q103"/>
      <c r="R103"/>
      <c r="S103"/>
      <c r="T103"/>
      <c r="U103"/>
    </row>
    <row r="104" spans="1:21" x14ac:dyDescent="0.2">
      <c r="A104" s="20">
        <v>43545</v>
      </c>
      <c r="B104" s="45">
        <v>7.4</v>
      </c>
      <c r="C104" s="22"/>
      <c r="D104" s="23"/>
      <c r="E104" s="42">
        <f>16.5-B104</f>
        <v>9.1</v>
      </c>
      <c r="F104" s="70">
        <f t="shared" si="4"/>
        <v>9.631712389978409</v>
      </c>
      <c r="G104" s="70">
        <f t="shared" si="5"/>
        <v>9.0772173023218805</v>
      </c>
      <c r="H104" s="70">
        <f t="shared" si="6"/>
        <v>5.9780737531638994</v>
      </c>
      <c r="I104" s="70">
        <f t="shared" si="7"/>
        <v>9.0999999999999979</v>
      </c>
      <c r="J104" s="70">
        <f>$J$20-$I104</f>
        <v>7.4000000000000021</v>
      </c>
      <c r="K104" s="69">
        <f>B104-J104</f>
        <v>0</v>
      </c>
      <c r="L104" s="70">
        <f>IF($L$20-$I104&gt;0,$L$20-$I104,0)</f>
        <v>5.9000000000000021</v>
      </c>
      <c r="M104" s="70"/>
      <c r="O104"/>
      <c r="P104"/>
      <c r="Q104"/>
      <c r="R104"/>
      <c r="S104"/>
      <c r="T104"/>
      <c r="U104"/>
    </row>
    <row r="105" spans="1:21" x14ac:dyDescent="0.2">
      <c r="A105" s="20">
        <v>43546</v>
      </c>
      <c r="B105" s="45">
        <v>5.6999999999999993</v>
      </c>
      <c r="C105" s="22"/>
      <c r="D105" s="23"/>
      <c r="E105" s="42">
        <f>16.5-B105</f>
        <v>10.8</v>
      </c>
      <c r="F105" s="70">
        <f t="shared" si="4"/>
        <v>11.671274254623816</v>
      </c>
      <c r="G105" s="70">
        <f t="shared" si="5"/>
        <v>9.6317123899784107</v>
      </c>
      <c r="H105" s="70">
        <f t="shared" si="6"/>
        <v>9.0772173023218805</v>
      </c>
      <c r="I105" s="70">
        <f t="shared" si="7"/>
        <v>10.8</v>
      </c>
      <c r="J105" s="70">
        <f>$J$20-$I105</f>
        <v>5.6999999999999993</v>
      </c>
      <c r="K105" s="69">
        <f>B105-J105</f>
        <v>0</v>
      </c>
      <c r="L105" s="70">
        <f>IF($L$20-$I105&gt;0,$L$20-$I105,0)</f>
        <v>4.1999999999999993</v>
      </c>
      <c r="M105" s="70"/>
      <c r="O105"/>
      <c r="P105"/>
      <c r="Q105"/>
      <c r="R105"/>
      <c r="S105"/>
      <c r="T105"/>
      <c r="U105"/>
    </row>
    <row r="106" spans="1:21" x14ac:dyDescent="0.2">
      <c r="A106" s="20">
        <v>43547</v>
      </c>
      <c r="B106" s="45">
        <v>6.6</v>
      </c>
      <c r="C106" s="22"/>
      <c r="D106" s="23"/>
      <c r="E106" s="42">
        <f>16.5-B106</f>
        <v>9.9</v>
      </c>
      <c r="F106" s="70">
        <f t="shared" si="4"/>
        <v>9.0590774743583573</v>
      </c>
      <c r="G106" s="70">
        <f t="shared" si="5"/>
        <v>11.671274254623816</v>
      </c>
      <c r="H106" s="70">
        <f t="shared" si="6"/>
        <v>9.6317123899784107</v>
      </c>
      <c r="I106" s="70">
        <f t="shared" si="7"/>
        <v>9.9</v>
      </c>
      <c r="J106" s="70">
        <f>$J$20-$I106</f>
        <v>6.6</v>
      </c>
      <c r="K106" s="69">
        <f>B106-J106</f>
        <v>0</v>
      </c>
      <c r="L106" s="70">
        <f>IF($L$20-$I106&gt;0,$L$20-$I106,0)</f>
        <v>5.0999999999999996</v>
      </c>
      <c r="M106" s="70"/>
      <c r="O106"/>
      <c r="P106"/>
      <c r="Q106"/>
      <c r="R106"/>
      <c r="S106"/>
      <c r="T106"/>
      <c r="U106"/>
    </row>
    <row r="107" spans="1:21" x14ac:dyDescent="0.2">
      <c r="A107" s="20">
        <v>43548</v>
      </c>
      <c r="B107" s="45">
        <v>7.9</v>
      </c>
      <c r="C107" s="22"/>
      <c r="D107" s="23"/>
      <c r="E107" s="42">
        <f>16.5-B107</f>
        <v>8.6</v>
      </c>
      <c r="F107" s="70">
        <f t="shared" si="4"/>
        <v>7.8585822203835187</v>
      </c>
      <c r="G107" s="70">
        <f t="shared" si="5"/>
        <v>9.0590774743583573</v>
      </c>
      <c r="H107" s="70">
        <f t="shared" si="6"/>
        <v>11.67127425462381</v>
      </c>
      <c r="I107" s="70">
        <f t="shared" si="7"/>
        <v>8.6</v>
      </c>
      <c r="J107" s="70">
        <f>$J$20-$I107</f>
        <v>7.9</v>
      </c>
      <c r="K107" s="69">
        <f>B107-J107</f>
        <v>0</v>
      </c>
      <c r="L107" s="70">
        <f>IF($L$20-$I107&gt;0,$L$20-$I107,0)</f>
        <v>6.4</v>
      </c>
      <c r="M107" s="70"/>
      <c r="O107"/>
      <c r="P107"/>
      <c r="Q107"/>
      <c r="R107"/>
      <c r="S107"/>
      <c r="T107"/>
      <c r="U107"/>
    </row>
    <row r="108" spans="1:21" x14ac:dyDescent="0.2">
      <c r="A108" s="20">
        <v>43549</v>
      </c>
      <c r="B108" s="45">
        <v>9.1</v>
      </c>
      <c r="C108" s="22"/>
      <c r="D108" s="23"/>
      <c r="E108" s="42">
        <f>16.5-B108</f>
        <v>7.4</v>
      </c>
      <c r="F108" s="70">
        <f t="shared" si="4"/>
        <v>6.8941959774151806</v>
      </c>
      <c r="G108" s="70">
        <f t="shared" si="5"/>
        <v>7.8585822203835205</v>
      </c>
      <c r="H108" s="70">
        <f t="shared" si="6"/>
        <v>9.0590774743583591</v>
      </c>
      <c r="I108" s="70">
        <f t="shared" si="7"/>
        <v>7.4</v>
      </c>
      <c r="J108" s="70">
        <f>$J$20-$I108</f>
        <v>9.1</v>
      </c>
      <c r="K108" s="69">
        <f>B108-J108</f>
        <v>0</v>
      </c>
      <c r="L108" s="70">
        <f>IF($L$20-$I108&gt;0,$L$20-$I108,0)</f>
        <v>7.6</v>
      </c>
      <c r="M108" s="70"/>
      <c r="O108"/>
      <c r="P108"/>
      <c r="Q108"/>
      <c r="R108"/>
      <c r="S108"/>
      <c r="T108"/>
      <c r="U108"/>
    </row>
    <row r="109" spans="1:21" x14ac:dyDescent="0.2">
      <c r="A109" s="20">
        <v>43550</v>
      </c>
      <c r="B109" s="45">
        <v>9.1999999999999993</v>
      </c>
      <c r="C109" s="22"/>
      <c r="D109" s="23"/>
      <c r="E109" s="42">
        <f>16.5-B109</f>
        <v>7.3000000000000007</v>
      </c>
      <c r="F109" s="70">
        <f t="shared" si="4"/>
        <v>7.4098049745618235</v>
      </c>
      <c r="G109" s="70">
        <f t="shared" si="5"/>
        <v>6.8941959774151824</v>
      </c>
      <c r="H109" s="70">
        <f t="shared" si="6"/>
        <v>7.8585822203835232</v>
      </c>
      <c r="I109" s="70">
        <f t="shared" si="7"/>
        <v>7.3000000000000007</v>
      </c>
      <c r="J109" s="70">
        <f>$J$20-$I109</f>
        <v>9.1999999999999993</v>
      </c>
      <c r="K109" s="69">
        <f>B109-J109</f>
        <v>0</v>
      </c>
      <c r="L109" s="70">
        <f>IF($L$20-$I109&gt;0,$L$20-$I109,0)</f>
        <v>7.6999999999999993</v>
      </c>
      <c r="M109" s="70"/>
      <c r="O109"/>
      <c r="P109"/>
      <c r="Q109"/>
      <c r="R109"/>
      <c r="S109"/>
      <c r="T109"/>
      <c r="U109"/>
    </row>
    <row r="110" spans="1:21" x14ac:dyDescent="0.2">
      <c r="A110" s="20">
        <v>43551</v>
      </c>
      <c r="B110" s="45">
        <v>8.9</v>
      </c>
      <c r="C110" s="22"/>
      <c r="D110" s="23"/>
      <c r="E110" s="42">
        <f>16.5-B110</f>
        <v>7.6</v>
      </c>
      <c r="F110" s="70">
        <f t="shared" si="4"/>
        <v>7.8127315164832245</v>
      </c>
      <c r="G110" s="70">
        <f t="shared" si="5"/>
        <v>7.4098049745618217</v>
      </c>
      <c r="H110" s="70">
        <f t="shared" si="6"/>
        <v>6.8941959774151851</v>
      </c>
      <c r="I110" s="70">
        <f t="shared" si="7"/>
        <v>7.6</v>
      </c>
      <c r="J110" s="70">
        <f>$J$20-$I110</f>
        <v>8.9</v>
      </c>
      <c r="K110" s="69">
        <f>B110-J110</f>
        <v>0</v>
      </c>
      <c r="L110" s="70">
        <f>IF($L$20-$I110&gt;0,$L$20-$I110,0)</f>
        <v>7.4</v>
      </c>
      <c r="M110" s="70"/>
      <c r="O110"/>
      <c r="P110"/>
      <c r="Q110"/>
      <c r="R110"/>
      <c r="S110"/>
      <c r="T110"/>
      <c r="U110"/>
    </row>
    <row r="111" spans="1:21" x14ac:dyDescent="0.2">
      <c r="A111" s="20">
        <v>43552</v>
      </c>
      <c r="B111" s="45">
        <v>7.9</v>
      </c>
      <c r="C111" s="22"/>
      <c r="D111" s="23"/>
      <c r="E111" s="42">
        <f>16.5-B111</f>
        <v>8.6</v>
      </c>
      <c r="F111" s="70">
        <f t="shared" si="4"/>
        <v>9.192000079331418</v>
      </c>
      <c r="G111" s="70">
        <f t="shared" si="5"/>
        <v>7.8127315164832236</v>
      </c>
      <c r="H111" s="70">
        <f t="shared" si="6"/>
        <v>7.4098049745618244</v>
      </c>
      <c r="I111" s="70">
        <f t="shared" si="7"/>
        <v>8.6</v>
      </c>
      <c r="J111" s="70">
        <f>$J$20-$I111</f>
        <v>7.9</v>
      </c>
      <c r="K111" s="69">
        <f>B111-J111</f>
        <v>0</v>
      </c>
      <c r="L111" s="70">
        <f>IF($L$20-$I111&gt;0,$L$20-$I111,0)</f>
        <v>6.4</v>
      </c>
      <c r="M111" s="70"/>
      <c r="O111"/>
      <c r="P111"/>
      <c r="Q111"/>
      <c r="R111"/>
      <c r="S111"/>
      <c r="T111"/>
      <c r="U111"/>
    </row>
    <row r="112" spans="1:21" x14ac:dyDescent="0.2">
      <c r="A112" s="20">
        <v>43553</v>
      </c>
      <c r="B112" s="47">
        <v>6.3000000000000007</v>
      </c>
      <c r="C112" s="22"/>
      <c r="D112" s="23"/>
      <c r="E112" s="42">
        <f>16.5-B112</f>
        <v>10.199999999999999</v>
      </c>
      <c r="F112" s="70">
        <f t="shared" si="4"/>
        <v>11.10187804092042</v>
      </c>
      <c r="G112" s="70">
        <f t="shared" si="5"/>
        <v>9.192000079331418</v>
      </c>
      <c r="H112" s="70">
        <f t="shared" si="6"/>
        <v>7.8127315164832245</v>
      </c>
      <c r="I112" s="70">
        <f t="shared" si="7"/>
        <v>10.199999999999999</v>
      </c>
      <c r="J112" s="70">
        <f>$J$20-$I112</f>
        <v>6.3000000000000007</v>
      </c>
      <c r="K112" s="69">
        <f>B112-J112</f>
        <v>0</v>
      </c>
      <c r="L112" s="70">
        <f>IF($L$20-$I112&gt;0,$L$20-$I112,0)</f>
        <v>4.8000000000000007</v>
      </c>
      <c r="M112" s="70"/>
      <c r="O112"/>
      <c r="P112"/>
      <c r="Q112"/>
      <c r="R112"/>
      <c r="S112"/>
      <c r="T112"/>
      <c r="U112"/>
    </row>
    <row r="113" spans="1:21" x14ac:dyDescent="0.2">
      <c r="A113" s="20">
        <v>43554</v>
      </c>
      <c r="B113" s="45">
        <v>4.3000000000000007</v>
      </c>
      <c r="C113" s="22"/>
      <c r="D113" s="23"/>
      <c r="E113" s="42">
        <f>16.5-B113</f>
        <v>12.2</v>
      </c>
      <c r="F113" s="70">
        <f t="shared" si="4"/>
        <v>13.250394299651219</v>
      </c>
      <c r="G113" s="70">
        <f t="shared" si="5"/>
        <v>11.101878040920422</v>
      </c>
      <c r="H113" s="70">
        <f t="shared" si="6"/>
        <v>9.1920000793314163</v>
      </c>
      <c r="I113" s="70">
        <f t="shared" si="7"/>
        <v>12.2</v>
      </c>
      <c r="J113" s="70">
        <f>$J$20-$I113</f>
        <v>4.3000000000000007</v>
      </c>
      <c r="K113" s="69">
        <f>B113-J113</f>
        <v>0</v>
      </c>
      <c r="L113" s="70">
        <f>IF($L$20-$I113&gt;0,$L$20-$I113,0)</f>
        <v>2.8000000000000007</v>
      </c>
      <c r="M113" s="70"/>
      <c r="O113"/>
      <c r="P113"/>
      <c r="Q113"/>
      <c r="R113"/>
      <c r="S113"/>
      <c r="T113"/>
      <c r="U113"/>
    </row>
    <row r="114" spans="1:21" x14ac:dyDescent="0.2">
      <c r="A114" s="20">
        <v>43555</v>
      </c>
      <c r="B114" s="46">
        <v>5.4</v>
      </c>
      <c r="C114" s="24">
        <v>249.70000000000002</v>
      </c>
      <c r="D114" s="25">
        <v>250</v>
      </c>
      <c r="E114" s="42">
        <f>16.5-B114</f>
        <v>11.1</v>
      </c>
      <c r="F114" s="70">
        <f t="shared" si="4"/>
        <v>10.024489843354319</v>
      </c>
      <c r="G114" s="70">
        <f t="shared" si="5"/>
        <v>13.250394299651219</v>
      </c>
      <c r="H114" s="70">
        <f t="shared" si="6"/>
        <v>11.101878040920425</v>
      </c>
      <c r="I114" s="70">
        <f t="shared" si="7"/>
        <v>11.1</v>
      </c>
      <c r="J114" s="70">
        <f>$J$20-$I114</f>
        <v>5.4</v>
      </c>
      <c r="K114" s="69">
        <f>B114-J114</f>
        <v>0</v>
      </c>
      <c r="L114" s="70">
        <f>IF($L$20-$I114&gt;0,$L$20-$I114,0)</f>
        <v>3.9000000000000004</v>
      </c>
      <c r="M114" s="70"/>
      <c r="O114"/>
      <c r="P114"/>
      <c r="Q114"/>
      <c r="R114"/>
      <c r="S114"/>
      <c r="T114"/>
      <c r="U114"/>
    </row>
    <row r="115" spans="1:21" x14ac:dyDescent="0.2">
      <c r="A115" s="20">
        <v>43556</v>
      </c>
      <c r="B115" s="45">
        <v>6.1</v>
      </c>
      <c r="C115" s="26"/>
      <c r="D115" s="23"/>
      <c r="E115" s="42">
        <f>16.5-B115</f>
        <v>10.4</v>
      </c>
      <c r="F115" s="70">
        <f t="shared" si="4"/>
        <v>10.112689361714304</v>
      </c>
      <c r="G115" s="70">
        <f t="shared" si="5"/>
        <v>10.024489843354319</v>
      </c>
      <c r="H115" s="70">
        <f t="shared" si="6"/>
        <v>13.250394299651219</v>
      </c>
      <c r="I115" s="70">
        <f t="shared" si="7"/>
        <v>10.4</v>
      </c>
      <c r="J115" s="70">
        <f>$J$20-$I115</f>
        <v>6.1</v>
      </c>
      <c r="K115" s="69">
        <f>B115-J115</f>
        <v>0</v>
      </c>
      <c r="L115" s="70">
        <f>IF($L$20-$I115&gt;0,$L$20-$I115,0)</f>
        <v>4.5999999999999996</v>
      </c>
      <c r="M115" s="70"/>
      <c r="O115"/>
      <c r="P115"/>
      <c r="Q115"/>
      <c r="R115"/>
      <c r="S115"/>
      <c r="T115"/>
      <c r="U115"/>
    </row>
    <row r="116" spans="1:21" x14ac:dyDescent="0.2">
      <c r="A116" s="20">
        <v>43557</v>
      </c>
      <c r="B116" s="45">
        <v>6.1999999999999993</v>
      </c>
      <c r="C116" s="26"/>
      <c r="D116" s="23"/>
      <c r="E116" s="42">
        <f>16.5-B116</f>
        <v>10.3</v>
      </c>
      <c r="F116" s="70">
        <f t="shared" si="4"/>
        <v>10.439573678583796</v>
      </c>
      <c r="G116" s="70">
        <f t="shared" si="5"/>
        <v>10.112689361714304</v>
      </c>
      <c r="H116" s="70">
        <f t="shared" si="6"/>
        <v>10.024489843354321</v>
      </c>
      <c r="I116" s="70">
        <f t="shared" si="7"/>
        <v>10.3</v>
      </c>
      <c r="J116" s="70">
        <f>$J$20-$I116</f>
        <v>6.1999999999999993</v>
      </c>
      <c r="K116" s="69">
        <f>B116-J116</f>
        <v>0</v>
      </c>
      <c r="L116" s="70">
        <f>IF($L$20-$I116&gt;0,$L$20-$I116,0)</f>
        <v>4.6999999999999993</v>
      </c>
      <c r="M116" s="70"/>
      <c r="O116"/>
      <c r="P116"/>
      <c r="Q116"/>
      <c r="R116"/>
      <c r="S116"/>
      <c r="T116"/>
      <c r="U116"/>
    </row>
    <row r="117" spans="1:21" x14ac:dyDescent="0.2">
      <c r="A117" s="20">
        <v>43558</v>
      </c>
      <c r="B117" s="45">
        <v>9</v>
      </c>
      <c r="C117" s="26"/>
      <c r="D117" s="23"/>
      <c r="E117" s="42">
        <f>16.5-B117</f>
        <v>7.5</v>
      </c>
      <c r="F117" s="70">
        <f t="shared" si="4"/>
        <v>5.5947649337557177</v>
      </c>
      <c r="G117" s="70">
        <f t="shared" si="5"/>
        <v>10.439573678583798</v>
      </c>
      <c r="H117" s="70">
        <f t="shared" si="6"/>
        <v>10.112689361714299</v>
      </c>
      <c r="I117" s="70">
        <f t="shared" si="7"/>
        <v>7.5</v>
      </c>
      <c r="J117" s="70">
        <f>$J$20-$I117</f>
        <v>9</v>
      </c>
      <c r="K117" s="69">
        <f>B117-J117</f>
        <v>0</v>
      </c>
      <c r="L117" s="70">
        <f>IF($L$20-$I117&gt;0,$L$20-$I117,0)</f>
        <v>7.5</v>
      </c>
      <c r="M117" s="70"/>
      <c r="O117"/>
      <c r="P117"/>
      <c r="Q117"/>
      <c r="R117"/>
      <c r="S117"/>
      <c r="T117"/>
      <c r="U117"/>
    </row>
    <row r="118" spans="1:21" x14ac:dyDescent="0.2">
      <c r="A118" s="20">
        <v>43559</v>
      </c>
      <c r="B118" s="45">
        <v>10.3</v>
      </c>
      <c r="C118" s="26"/>
      <c r="D118" s="23"/>
      <c r="E118" s="42">
        <f>16.5-B118</f>
        <v>6.1999999999999993</v>
      </c>
      <c r="F118" s="70">
        <f t="shared" si="4"/>
        <v>5.7960219200248408</v>
      </c>
      <c r="G118" s="70">
        <f t="shared" si="5"/>
        <v>5.5947649337557168</v>
      </c>
      <c r="H118" s="70">
        <f t="shared" si="6"/>
        <v>10.439573678583796</v>
      </c>
      <c r="I118" s="70">
        <f t="shared" si="7"/>
        <v>6.1999999999999993</v>
      </c>
      <c r="J118" s="70">
        <f>$J$20-$I118</f>
        <v>10.3</v>
      </c>
      <c r="K118" s="69">
        <f>B118-J118</f>
        <v>0</v>
      </c>
      <c r="L118" s="70">
        <f>IF($L$20-$I118&gt;0,$L$20-$I118,0)</f>
        <v>8.8000000000000007</v>
      </c>
      <c r="M118" s="70"/>
      <c r="O118"/>
      <c r="P118"/>
      <c r="Q118"/>
      <c r="R118"/>
      <c r="S118"/>
      <c r="T118"/>
      <c r="U118"/>
    </row>
    <row r="119" spans="1:21" x14ac:dyDescent="0.2">
      <c r="A119" s="20">
        <v>43560</v>
      </c>
      <c r="B119" s="45">
        <v>9.1999999999999993</v>
      </c>
      <c r="C119" s="26"/>
      <c r="D119" s="23"/>
      <c r="E119" s="42">
        <f>16.5-B119</f>
        <v>7.3000000000000007</v>
      </c>
      <c r="F119" s="70">
        <f t="shared" si="4"/>
        <v>8.33619488436163</v>
      </c>
      <c r="G119" s="70">
        <f t="shared" si="5"/>
        <v>5.7960219200248364</v>
      </c>
      <c r="H119" s="70">
        <f t="shared" si="6"/>
        <v>5.5947649337557159</v>
      </c>
      <c r="I119" s="70">
        <f t="shared" si="7"/>
        <v>7.3000000000000007</v>
      </c>
      <c r="J119" s="70">
        <f>$J$20-$I119</f>
        <v>9.1999999999999993</v>
      </c>
      <c r="K119" s="69">
        <f>B119-J119</f>
        <v>0</v>
      </c>
      <c r="L119" s="70">
        <f>IF($L$20-$I119&gt;0,$L$20-$I119,0)</f>
        <v>7.6999999999999993</v>
      </c>
      <c r="M119" s="70"/>
      <c r="O119"/>
      <c r="P119"/>
      <c r="Q119"/>
      <c r="R119"/>
      <c r="S119"/>
      <c r="T119"/>
      <c r="U119"/>
    </row>
    <row r="120" spans="1:21" x14ac:dyDescent="0.2">
      <c r="A120" s="20">
        <v>43561</v>
      </c>
      <c r="B120" s="45">
        <v>7.1</v>
      </c>
      <c r="C120" s="26"/>
      <c r="D120" s="23"/>
      <c r="E120" s="42">
        <f>16.5-B120</f>
        <v>9.4</v>
      </c>
      <c r="F120" s="70">
        <f t="shared" si="4"/>
        <v>10.532565571148378</v>
      </c>
      <c r="G120" s="70">
        <f t="shared" si="5"/>
        <v>8.3361948843616318</v>
      </c>
      <c r="H120" s="70">
        <f t="shared" si="6"/>
        <v>5.7960219200248364</v>
      </c>
      <c r="I120" s="70">
        <f t="shared" si="7"/>
        <v>9.3999999999999986</v>
      </c>
      <c r="J120" s="70">
        <f>$J$20-$I120</f>
        <v>7.1000000000000014</v>
      </c>
      <c r="K120" s="69">
        <f>B120-J120</f>
        <v>0</v>
      </c>
      <c r="L120" s="70">
        <f>IF($L$20-$I120&gt;0,$L$20-$I120,0)</f>
        <v>5.6000000000000014</v>
      </c>
      <c r="M120" s="70"/>
      <c r="O120"/>
      <c r="P120"/>
      <c r="Q120"/>
      <c r="R120"/>
      <c r="S120"/>
      <c r="T120"/>
      <c r="U120"/>
    </row>
    <row r="121" spans="1:21" x14ac:dyDescent="0.2">
      <c r="A121" s="20">
        <v>43562</v>
      </c>
      <c r="B121" s="45">
        <v>4.6999999999999993</v>
      </c>
      <c r="C121" s="26"/>
      <c r="D121" s="23"/>
      <c r="E121" s="42">
        <f>16.5-B121</f>
        <v>11.8</v>
      </c>
      <c r="F121" s="70">
        <f t="shared" si="4"/>
        <v>13.011018067032207</v>
      </c>
      <c r="G121" s="70">
        <f t="shared" si="5"/>
        <v>10.532565571148378</v>
      </c>
      <c r="H121" s="70">
        <f t="shared" si="6"/>
        <v>8.3361948843616265</v>
      </c>
      <c r="I121" s="70">
        <f t="shared" si="7"/>
        <v>11.8</v>
      </c>
      <c r="J121" s="70">
        <f>$J$20-$I121</f>
        <v>4.6999999999999993</v>
      </c>
      <c r="K121" s="69">
        <f>B121-J121</f>
        <v>0</v>
      </c>
      <c r="L121" s="70">
        <f>IF($L$20-$I121&gt;0,$L$20-$I121,0)</f>
        <v>3.1999999999999993</v>
      </c>
      <c r="M121" s="70"/>
      <c r="O121"/>
      <c r="P121"/>
      <c r="Q121"/>
      <c r="R121"/>
      <c r="S121"/>
      <c r="T121"/>
      <c r="U121"/>
    </row>
    <row r="122" spans="1:21" x14ac:dyDescent="0.2">
      <c r="A122" s="20">
        <v>43563</v>
      </c>
      <c r="B122" s="45">
        <v>5.6999999999999993</v>
      </c>
      <c r="C122" s="26"/>
      <c r="D122" s="23"/>
      <c r="E122" s="42">
        <f>16.5-B122</f>
        <v>10.8</v>
      </c>
      <c r="F122" s="70">
        <f t="shared" si="4"/>
        <v>9.7390633712925005</v>
      </c>
      <c r="G122" s="70">
        <f t="shared" si="5"/>
        <v>13.011018067032207</v>
      </c>
      <c r="H122" s="70">
        <f t="shared" si="6"/>
        <v>10.53256557114838</v>
      </c>
      <c r="I122" s="70">
        <f t="shared" si="7"/>
        <v>10.8</v>
      </c>
      <c r="J122" s="70">
        <f>$J$20-$I122</f>
        <v>5.6999999999999993</v>
      </c>
      <c r="K122" s="69">
        <f>B122-J122</f>
        <v>0</v>
      </c>
      <c r="L122" s="70">
        <f>IF($L$20-$I122&gt;0,$L$20-$I122,0)</f>
        <v>4.1999999999999993</v>
      </c>
      <c r="M122" s="70"/>
      <c r="O122"/>
      <c r="P122"/>
      <c r="Q122"/>
      <c r="R122"/>
      <c r="S122"/>
      <c r="T122"/>
      <c r="U122"/>
    </row>
    <row r="123" spans="1:21" x14ac:dyDescent="0.2">
      <c r="A123" s="20">
        <v>43564</v>
      </c>
      <c r="B123" s="45">
        <v>6.5</v>
      </c>
      <c r="C123" s="26"/>
      <c r="D123" s="23"/>
      <c r="E123" s="42">
        <f>16.5-B123</f>
        <v>10</v>
      </c>
      <c r="F123" s="70">
        <f t="shared" si="4"/>
        <v>9.6286319698483815</v>
      </c>
      <c r="G123" s="70">
        <f t="shared" si="5"/>
        <v>9.7390633712925023</v>
      </c>
      <c r="H123" s="70">
        <f t="shared" si="6"/>
        <v>13.011018067032207</v>
      </c>
      <c r="I123" s="70">
        <f t="shared" si="7"/>
        <v>10</v>
      </c>
      <c r="J123" s="70">
        <f>$J$20-$I123</f>
        <v>6.5</v>
      </c>
      <c r="K123" s="69">
        <f>B123-J123</f>
        <v>0</v>
      </c>
      <c r="L123" s="70">
        <f>IF($L$20-$I123&gt;0,$L$20-$I123,0)</f>
        <v>5</v>
      </c>
      <c r="M123" s="70"/>
      <c r="O123"/>
      <c r="P123"/>
      <c r="Q123"/>
      <c r="R123"/>
      <c r="S123"/>
      <c r="T123"/>
      <c r="U123"/>
    </row>
    <row r="124" spans="1:21" x14ac:dyDescent="0.2">
      <c r="A124" s="20">
        <v>43565</v>
      </c>
      <c r="B124" s="45">
        <v>7.5</v>
      </c>
      <c r="C124" s="26"/>
      <c r="D124" s="23"/>
      <c r="E124" s="42">
        <f>16.5-B124</f>
        <v>9</v>
      </c>
      <c r="F124" s="70">
        <f t="shared" si="4"/>
        <v>8.5625067865270594</v>
      </c>
      <c r="G124" s="70">
        <f t="shared" si="5"/>
        <v>9.6286319698483815</v>
      </c>
      <c r="H124" s="70">
        <f t="shared" si="6"/>
        <v>9.7390633712925023</v>
      </c>
      <c r="I124" s="70">
        <f t="shared" si="7"/>
        <v>9</v>
      </c>
      <c r="J124" s="70">
        <f>$J$20-$I124</f>
        <v>7.5</v>
      </c>
      <c r="K124" s="69">
        <f>B124-J124</f>
        <v>0</v>
      </c>
      <c r="L124" s="70">
        <f>IF($L$20-$I124&gt;0,$L$20-$I124,0)</f>
        <v>6</v>
      </c>
      <c r="M124" s="70"/>
      <c r="O124"/>
      <c r="P124"/>
      <c r="Q124"/>
      <c r="R124"/>
      <c r="S124"/>
      <c r="T124"/>
      <c r="U124"/>
    </row>
    <row r="125" spans="1:21" x14ac:dyDescent="0.2">
      <c r="A125" s="20">
        <v>43566</v>
      </c>
      <c r="B125" s="45">
        <v>9.1</v>
      </c>
      <c r="C125" s="26"/>
      <c r="D125" s="23"/>
      <c r="E125" s="42">
        <f>16.5-B125</f>
        <v>7.4</v>
      </c>
      <c r="F125" s="70">
        <f t="shared" si="4"/>
        <v>6.4473079450950737</v>
      </c>
      <c r="G125" s="70">
        <f t="shared" si="5"/>
        <v>8.5625067865270612</v>
      </c>
      <c r="H125" s="70">
        <f t="shared" si="6"/>
        <v>9.6286319698483815</v>
      </c>
      <c r="I125" s="70">
        <f t="shared" si="7"/>
        <v>7.4</v>
      </c>
      <c r="J125" s="70">
        <f>$J$20-$I125</f>
        <v>9.1</v>
      </c>
      <c r="K125" s="69">
        <f>B125-J125</f>
        <v>0</v>
      </c>
      <c r="L125" s="70">
        <f>IF($L$20-$I125&gt;0,$L$20-$I125,0)</f>
        <v>7.6</v>
      </c>
      <c r="M125" s="70"/>
      <c r="O125"/>
      <c r="P125"/>
      <c r="Q125"/>
      <c r="R125"/>
      <c r="S125"/>
      <c r="T125"/>
      <c r="U125"/>
    </row>
    <row r="126" spans="1:21" x14ac:dyDescent="0.2">
      <c r="A126" s="20">
        <v>43567</v>
      </c>
      <c r="B126" s="45">
        <v>10.6</v>
      </c>
      <c r="C126" s="26"/>
      <c r="D126" s="23"/>
      <c r="E126" s="42">
        <f>16.5-B126</f>
        <v>5.9</v>
      </c>
      <c r="F126" s="70">
        <f t="shared" si="4"/>
        <v>5.1825948963646198</v>
      </c>
      <c r="G126" s="70">
        <f t="shared" si="5"/>
        <v>6.4473079450950745</v>
      </c>
      <c r="H126" s="70">
        <f t="shared" si="6"/>
        <v>8.5625067865270612</v>
      </c>
      <c r="I126" s="70">
        <f t="shared" si="7"/>
        <v>5.9</v>
      </c>
      <c r="J126" s="70">
        <f>$J$20-$I126</f>
        <v>10.6</v>
      </c>
      <c r="K126" s="69">
        <f>B126-J126</f>
        <v>0</v>
      </c>
      <c r="L126" s="70">
        <f>IF($L$20-$I126&gt;0,$L$20-$I126,0)</f>
        <v>9.1</v>
      </c>
      <c r="M126" s="70"/>
      <c r="O126"/>
      <c r="P126"/>
      <c r="Q126"/>
      <c r="R126"/>
      <c r="S126"/>
      <c r="T126"/>
      <c r="U126"/>
    </row>
    <row r="127" spans="1:21" x14ac:dyDescent="0.2">
      <c r="A127" s="20">
        <v>43568</v>
      </c>
      <c r="B127" s="45">
        <v>12</v>
      </c>
      <c r="C127" s="26"/>
      <c r="D127" s="23"/>
      <c r="E127" s="42">
        <f>16.5-B127</f>
        <v>4.5</v>
      </c>
      <c r="F127" s="70">
        <f t="shared" si="4"/>
        <v>3.8341512276351781</v>
      </c>
      <c r="G127" s="70">
        <f t="shared" si="5"/>
        <v>5.1825948963646198</v>
      </c>
      <c r="H127" s="70">
        <f t="shared" si="6"/>
        <v>6.4473079450950728</v>
      </c>
      <c r="I127" s="70">
        <f t="shared" si="7"/>
        <v>4.5</v>
      </c>
      <c r="J127" s="70">
        <f>$J$20-$I127</f>
        <v>12</v>
      </c>
      <c r="K127" s="69">
        <f>B127-J127</f>
        <v>0</v>
      </c>
      <c r="L127" s="70">
        <f>IF($L$20-$I127&gt;0,$L$20-$I127,0)</f>
        <v>10.5</v>
      </c>
      <c r="M127" s="70"/>
      <c r="O127"/>
      <c r="P127"/>
      <c r="Q127"/>
      <c r="R127"/>
      <c r="S127"/>
      <c r="T127"/>
      <c r="U127"/>
    </row>
    <row r="128" spans="1:21" x14ac:dyDescent="0.2">
      <c r="A128" s="20">
        <v>43569</v>
      </c>
      <c r="B128" s="45">
        <v>12.2</v>
      </c>
      <c r="C128" s="26"/>
      <c r="D128" s="23"/>
      <c r="E128" s="42">
        <f>16.5-B128</f>
        <v>4.3000000000000007</v>
      </c>
      <c r="F128" s="70">
        <f t="shared" si="4"/>
        <v>4.3858252367883086</v>
      </c>
      <c r="G128" s="70">
        <f t="shared" si="5"/>
        <v>3.8341512276351786</v>
      </c>
      <c r="H128" s="70">
        <f t="shared" si="6"/>
        <v>5.1825948963646207</v>
      </c>
      <c r="I128" s="70">
        <f t="shared" si="7"/>
        <v>4.3000000000000007</v>
      </c>
      <c r="J128" s="70">
        <f>$J$20-$I128</f>
        <v>12.2</v>
      </c>
      <c r="K128" s="69">
        <f>B128-J128</f>
        <v>0</v>
      </c>
      <c r="L128" s="70">
        <f>IF($L$20-$I128&gt;0,$L$20-$I128,0)</f>
        <v>10.7</v>
      </c>
      <c r="M128" s="70"/>
      <c r="O128"/>
      <c r="P128"/>
      <c r="Q128"/>
      <c r="R128"/>
      <c r="S128"/>
      <c r="T128"/>
      <c r="U128"/>
    </row>
    <row r="129" spans="1:21" x14ac:dyDescent="0.2">
      <c r="A129" s="20">
        <v>43570</v>
      </c>
      <c r="B129" s="45">
        <v>9.1999999999999993</v>
      </c>
      <c r="C129" s="26"/>
      <c r="D129" s="23"/>
      <c r="E129" s="42">
        <f>16.5-B129</f>
        <v>7.3000000000000007</v>
      </c>
      <c r="F129" s="70">
        <f t="shared" si="4"/>
        <v>9.3347288436666513</v>
      </c>
      <c r="G129" s="70">
        <f t="shared" si="5"/>
        <v>4.3858252367883068</v>
      </c>
      <c r="H129" s="70">
        <f t="shared" si="6"/>
        <v>3.8341512276351764</v>
      </c>
      <c r="I129" s="70">
        <f t="shared" si="7"/>
        <v>7.3000000000000007</v>
      </c>
      <c r="J129" s="70">
        <f>$J$20-$I129</f>
        <v>9.1999999999999993</v>
      </c>
      <c r="K129" s="69">
        <f>B129-J129</f>
        <v>0</v>
      </c>
      <c r="L129" s="70">
        <f>IF($L$20-$I129&gt;0,$L$20-$I129,0)</f>
        <v>7.6999999999999993</v>
      </c>
      <c r="M129" s="70"/>
      <c r="O129"/>
      <c r="P129"/>
      <c r="Q129"/>
      <c r="R129"/>
      <c r="S129"/>
      <c r="T129"/>
      <c r="U129"/>
    </row>
    <row r="130" spans="1:21" x14ac:dyDescent="0.2">
      <c r="A130" s="20">
        <v>43571</v>
      </c>
      <c r="B130" s="45">
        <v>5.6999999999999993</v>
      </c>
      <c r="C130" s="26"/>
      <c r="D130" s="23"/>
      <c r="E130" s="42">
        <f>16.5-B130</f>
        <v>10.8</v>
      </c>
      <c r="F130" s="70">
        <f t="shared" si="4"/>
        <v>12.601664705368625</v>
      </c>
      <c r="G130" s="70">
        <f t="shared" si="5"/>
        <v>9.3347288436666513</v>
      </c>
      <c r="H130" s="70">
        <f t="shared" si="6"/>
        <v>4.3858252367883077</v>
      </c>
      <c r="I130" s="70">
        <f t="shared" si="7"/>
        <v>10.8</v>
      </c>
      <c r="J130" s="70">
        <f>$J$20-$I130</f>
        <v>5.6999999999999993</v>
      </c>
      <c r="K130" s="69">
        <f>B130-J130</f>
        <v>0</v>
      </c>
      <c r="L130" s="70">
        <f>IF($L$20-$I130&gt;0,$L$20-$I130,0)</f>
        <v>4.1999999999999993</v>
      </c>
      <c r="M130" s="70"/>
      <c r="O130"/>
      <c r="P130"/>
      <c r="Q130"/>
      <c r="R130"/>
      <c r="S130"/>
      <c r="T130"/>
      <c r="U130"/>
    </row>
    <row r="131" spans="1:21" x14ac:dyDescent="0.2">
      <c r="A131" s="20">
        <v>43572</v>
      </c>
      <c r="B131" s="45">
        <v>4.6999999999999993</v>
      </c>
      <c r="C131" s="26"/>
      <c r="D131" s="23"/>
      <c r="E131" s="42">
        <f>16.5-B131</f>
        <v>11.8</v>
      </c>
      <c r="F131" s="70">
        <f t="shared" si="4"/>
        <v>11.810046173371246</v>
      </c>
      <c r="G131" s="70">
        <f t="shared" si="5"/>
        <v>12.601664705368627</v>
      </c>
      <c r="H131" s="70">
        <f t="shared" si="6"/>
        <v>9.3347288436666531</v>
      </c>
      <c r="I131" s="70">
        <f t="shared" si="7"/>
        <v>11.8</v>
      </c>
      <c r="J131" s="70">
        <f>$J$20-$I131</f>
        <v>4.6999999999999993</v>
      </c>
      <c r="K131" s="69">
        <f>B131-J131</f>
        <v>0</v>
      </c>
      <c r="L131" s="70">
        <f>IF($L$20-$I131&gt;0,$L$20-$I131,0)</f>
        <v>3.1999999999999993</v>
      </c>
      <c r="M131" s="70"/>
      <c r="O131"/>
      <c r="P131"/>
      <c r="Q131"/>
      <c r="R131"/>
      <c r="S131"/>
      <c r="T131"/>
      <c r="U131"/>
    </row>
    <row r="132" spans="1:21" x14ac:dyDescent="0.2">
      <c r="A132" s="20">
        <v>43573</v>
      </c>
      <c r="B132" s="45">
        <v>2.3000000000000007</v>
      </c>
      <c r="C132" s="26"/>
      <c r="D132" s="23"/>
      <c r="E132" s="42">
        <f>16.5-B132</f>
        <v>14.2</v>
      </c>
      <c r="F132" s="70">
        <f t="shared" si="4"/>
        <v>15.661366129086272</v>
      </c>
      <c r="G132" s="70">
        <f t="shared" si="5"/>
        <v>11.810046173371246</v>
      </c>
      <c r="H132" s="70">
        <f t="shared" si="6"/>
        <v>12.601664705368627</v>
      </c>
      <c r="I132" s="70">
        <f t="shared" si="7"/>
        <v>14.2</v>
      </c>
      <c r="J132" s="70">
        <f>$J$20-$I132</f>
        <v>2.3000000000000007</v>
      </c>
      <c r="K132" s="69">
        <f>B132-J132</f>
        <v>0</v>
      </c>
      <c r="L132" s="70">
        <f>IF($L$20-$I132&gt;0,$L$20-$I132,0)</f>
        <v>0.80000000000000071</v>
      </c>
      <c r="M132" s="70"/>
      <c r="O132"/>
      <c r="P132"/>
      <c r="Q132"/>
      <c r="R132"/>
      <c r="S132"/>
      <c r="T132"/>
      <c r="U132"/>
    </row>
    <row r="133" spans="1:21" x14ac:dyDescent="0.2">
      <c r="A133" s="20">
        <v>43574</v>
      </c>
      <c r="B133" s="45">
        <v>0</v>
      </c>
      <c r="C133" s="26"/>
      <c r="D133" s="23"/>
      <c r="E133" s="42">
        <f>16.5-B133</f>
        <v>16.5</v>
      </c>
      <c r="F133" s="70">
        <f t="shared" si="4"/>
        <v>17.700975906561656</v>
      </c>
      <c r="G133" s="70">
        <f t="shared" si="5"/>
        <v>15.661366129086272</v>
      </c>
      <c r="H133" s="70">
        <f t="shared" si="6"/>
        <v>11.810046173371251</v>
      </c>
      <c r="I133" s="70">
        <f t="shared" si="7"/>
        <v>16.5</v>
      </c>
      <c r="J133" s="70">
        <f>$J$20-$I133</f>
        <v>0</v>
      </c>
      <c r="K133" s="69">
        <f>B133-J133</f>
        <v>0</v>
      </c>
      <c r="L133" s="70">
        <f>IF($L$20-$I133&gt;0,$L$20-$I133,0)</f>
        <v>0</v>
      </c>
      <c r="M133" s="70"/>
      <c r="O133"/>
      <c r="P133"/>
      <c r="Q133"/>
      <c r="R133"/>
      <c r="S133"/>
      <c r="T133"/>
      <c r="U133"/>
    </row>
    <row r="134" spans="1:21" x14ac:dyDescent="0.2">
      <c r="A134" s="20">
        <v>43575</v>
      </c>
      <c r="B134" s="45">
        <v>0</v>
      </c>
      <c r="C134" s="26"/>
      <c r="D134" s="23"/>
      <c r="E134" s="42">
        <f>16.5-B134</f>
        <v>16.5</v>
      </c>
      <c r="F134" s="70">
        <f t="shared" si="4"/>
        <v>16.039284358538129</v>
      </c>
      <c r="G134" s="70">
        <f t="shared" si="5"/>
        <v>17.700975906561652</v>
      </c>
      <c r="H134" s="70">
        <f t="shared" si="6"/>
        <v>15.661366129086263</v>
      </c>
      <c r="I134" s="70">
        <f t="shared" si="7"/>
        <v>16.5</v>
      </c>
      <c r="J134" s="70">
        <f>$J$20-$I134</f>
        <v>0</v>
      </c>
      <c r="K134" s="69">
        <f>B134-J134</f>
        <v>0</v>
      </c>
      <c r="L134" s="70">
        <f>IF($L$20-$I134&gt;0,$L$20-$I134,0)</f>
        <v>0</v>
      </c>
      <c r="M134" s="70"/>
      <c r="O134"/>
      <c r="P134"/>
      <c r="Q134"/>
      <c r="R134"/>
      <c r="S134"/>
      <c r="T134"/>
      <c r="U134"/>
    </row>
    <row r="135" spans="1:21" x14ac:dyDescent="0.2">
      <c r="A135" s="20">
        <v>43576</v>
      </c>
      <c r="B135" s="45">
        <v>0</v>
      </c>
      <c r="C135" s="26"/>
      <c r="D135" s="23"/>
      <c r="E135" s="42">
        <f>16.5-B135</f>
        <v>16.5</v>
      </c>
      <c r="F135" s="70">
        <f t="shared" si="4"/>
        <v>16.530195169637324</v>
      </c>
      <c r="G135" s="70">
        <f t="shared" si="5"/>
        <v>16.039284358538133</v>
      </c>
      <c r="H135" s="70">
        <f t="shared" si="6"/>
        <v>17.700975906561656</v>
      </c>
      <c r="I135" s="70">
        <f t="shared" si="7"/>
        <v>16.5</v>
      </c>
      <c r="J135" s="70">
        <f>$J$20-$I135</f>
        <v>0</v>
      </c>
      <c r="K135" s="69">
        <f>B135-J135</f>
        <v>0</v>
      </c>
      <c r="L135" s="70">
        <f>IF($L$20-$I135&gt;0,$L$20-$I135,0)</f>
        <v>0</v>
      </c>
      <c r="M135" s="70"/>
      <c r="O135"/>
      <c r="P135"/>
      <c r="Q135"/>
      <c r="R135"/>
      <c r="S135"/>
      <c r="T135"/>
      <c r="U135"/>
    </row>
    <row r="136" spans="1:21" x14ac:dyDescent="0.2">
      <c r="A136" s="20">
        <v>43577</v>
      </c>
      <c r="B136" s="45">
        <v>0</v>
      </c>
      <c r="C136" s="26"/>
      <c r="D136" s="23"/>
      <c r="E136" s="42">
        <f>16.5-B136</f>
        <v>16.5</v>
      </c>
      <c r="F136" s="70">
        <f t="shared" si="4"/>
        <v>16.561688355424984</v>
      </c>
      <c r="G136" s="70">
        <f t="shared" si="5"/>
        <v>16.530195169637324</v>
      </c>
      <c r="H136" s="70">
        <f t="shared" si="6"/>
        <v>16.039284358538122</v>
      </c>
      <c r="I136" s="70">
        <f t="shared" si="7"/>
        <v>16.5</v>
      </c>
      <c r="J136" s="70">
        <f>$J$20-$I136</f>
        <v>0</v>
      </c>
      <c r="K136" s="69">
        <f>B136-J136</f>
        <v>0</v>
      </c>
      <c r="L136" s="70">
        <f>IF($L$20-$I136&gt;0,$L$20-$I136,0)</f>
        <v>0</v>
      </c>
      <c r="M136" s="70"/>
      <c r="O136"/>
      <c r="P136"/>
      <c r="Q136"/>
      <c r="R136"/>
      <c r="S136"/>
      <c r="T136"/>
      <c r="U136"/>
    </row>
    <row r="137" spans="1:21" x14ac:dyDescent="0.2">
      <c r="A137" s="20">
        <v>43578</v>
      </c>
      <c r="B137" s="45">
        <v>0</v>
      </c>
      <c r="C137" s="26"/>
      <c r="D137" s="23"/>
      <c r="E137" s="42">
        <f>16.5-B137</f>
        <v>16.5</v>
      </c>
      <c r="F137" s="70">
        <f t="shared" si="4"/>
        <v>16.46412329401462</v>
      </c>
      <c r="G137" s="70">
        <f t="shared" si="5"/>
        <v>16.561688355424984</v>
      </c>
      <c r="H137" s="70">
        <f t="shared" si="6"/>
        <v>16.530195169637327</v>
      </c>
      <c r="I137" s="70">
        <f t="shared" si="7"/>
        <v>16.5</v>
      </c>
      <c r="J137" s="70">
        <f>$J$20-$I137</f>
        <v>0</v>
      </c>
      <c r="K137" s="69">
        <f>B137-J137</f>
        <v>0</v>
      </c>
      <c r="L137" s="70">
        <f>IF($L$20-$I137&gt;0,$L$20-$I137,0)</f>
        <v>0</v>
      </c>
      <c r="M137" s="70"/>
      <c r="O137"/>
      <c r="P137"/>
      <c r="Q137"/>
      <c r="R137"/>
      <c r="S137"/>
      <c r="T137"/>
      <c r="U137"/>
    </row>
    <row r="138" spans="1:21" x14ac:dyDescent="0.2">
      <c r="A138" s="20">
        <v>43579</v>
      </c>
      <c r="B138" s="45">
        <v>0.39999999999999858</v>
      </c>
      <c r="C138" s="26"/>
      <c r="D138" s="23"/>
      <c r="E138" s="42">
        <f>16.5-B138</f>
        <v>16.100000000000001</v>
      </c>
      <c r="F138" s="70">
        <f t="shared" si="4"/>
        <v>15.840990293755198</v>
      </c>
      <c r="G138" s="70">
        <f t="shared" si="5"/>
        <v>16.46412329401462</v>
      </c>
      <c r="H138" s="70">
        <f t="shared" si="6"/>
        <v>16.561688355424973</v>
      </c>
      <c r="I138" s="70">
        <f t="shared" si="7"/>
        <v>16.100000000000001</v>
      </c>
      <c r="J138" s="70">
        <f>$J$20-$I138</f>
        <v>0.39999999999999858</v>
      </c>
      <c r="K138" s="69">
        <f>B138-J138</f>
        <v>0</v>
      </c>
      <c r="L138" s="70">
        <f>IF($L$20-$I138&gt;0,$L$20-$I138,0)</f>
        <v>0</v>
      </c>
      <c r="M138" s="70"/>
      <c r="O138"/>
      <c r="P138"/>
      <c r="Q138"/>
      <c r="R138"/>
      <c r="S138"/>
      <c r="T138"/>
      <c r="U138"/>
    </row>
    <row r="139" spans="1:21" x14ac:dyDescent="0.2">
      <c r="A139" s="20">
        <v>43580</v>
      </c>
      <c r="B139" s="45">
        <v>3.3000000000000007</v>
      </c>
      <c r="C139" s="26"/>
      <c r="D139" s="23"/>
      <c r="E139" s="42">
        <f>16.5-B139</f>
        <v>13.2</v>
      </c>
      <c r="F139" s="70">
        <f t="shared" si="4"/>
        <v>11.335484304119964</v>
      </c>
      <c r="G139" s="70">
        <f t="shared" si="5"/>
        <v>15.840990293755198</v>
      </c>
      <c r="H139" s="70">
        <f t="shared" si="6"/>
        <v>16.464123294014623</v>
      </c>
      <c r="I139" s="70">
        <f t="shared" si="7"/>
        <v>13.2</v>
      </c>
      <c r="J139" s="70">
        <f>$J$20-$I139</f>
        <v>3.3000000000000007</v>
      </c>
      <c r="K139" s="69">
        <f>B139-J139</f>
        <v>0</v>
      </c>
      <c r="L139" s="70">
        <f>IF($L$20-$I139&gt;0,$L$20-$I139,0)</f>
        <v>1.8000000000000007</v>
      </c>
      <c r="M139" s="70"/>
      <c r="O139"/>
      <c r="P139"/>
      <c r="Q139"/>
      <c r="R139"/>
      <c r="S139"/>
      <c r="T139"/>
      <c r="U139"/>
    </row>
    <row r="140" spans="1:21" x14ac:dyDescent="0.2">
      <c r="A140" s="20">
        <v>43581</v>
      </c>
      <c r="B140" s="45">
        <v>4.1999999999999993</v>
      </c>
      <c r="C140" s="26"/>
      <c r="D140" s="23"/>
      <c r="E140" s="42">
        <f>16.5-B140</f>
        <v>12.3</v>
      </c>
      <c r="F140" s="70">
        <f t="shared" si="4"/>
        <v>12.19209279898082</v>
      </c>
      <c r="G140" s="70">
        <f t="shared" si="5"/>
        <v>11.335484304119964</v>
      </c>
      <c r="H140" s="70">
        <f t="shared" si="6"/>
        <v>15.840990293755199</v>
      </c>
      <c r="I140" s="70">
        <f t="shared" si="7"/>
        <v>12.3</v>
      </c>
      <c r="J140" s="70">
        <f>$J$20-$I140</f>
        <v>4.1999999999999993</v>
      </c>
      <c r="K140" s="69">
        <f>B140-J140</f>
        <v>0</v>
      </c>
      <c r="L140" s="70">
        <f>IF($L$20-$I140&gt;0,$L$20-$I140,0)</f>
        <v>2.6999999999999993</v>
      </c>
      <c r="M140" s="70"/>
      <c r="O140"/>
      <c r="P140"/>
      <c r="Q140"/>
      <c r="R140"/>
      <c r="S140"/>
      <c r="T140"/>
      <c r="U140"/>
    </row>
    <row r="141" spans="1:21" x14ac:dyDescent="0.2">
      <c r="A141" s="20">
        <v>43582</v>
      </c>
      <c r="B141" s="45">
        <v>5.8000000000000007</v>
      </c>
      <c r="C141" s="26"/>
      <c r="D141" s="23"/>
      <c r="E141" s="42">
        <f>16.5-B141</f>
        <v>10.7</v>
      </c>
      <c r="F141" s="70">
        <f t="shared" si="4"/>
        <v>9.8480395498229267</v>
      </c>
      <c r="G141" s="70">
        <f t="shared" si="5"/>
        <v>12.192092798980823</v>
      </c>
      <c r="H141" s="70">
        <f t="shared" si="6"/>
        <v>11.335484304119964</v>
      </c>
      <c r="I141" s="70">
        <f t="shared" si="7"/>
        <v>10.7</v>
      </c>
      <c r="J141" s="70">
        <f>$J$20-$I141</f>
        <v>5.8000000000000007</v>
      </c>
      <c r="K141" s="69">
        <f>B141-J141</f>
        <v>0</v>
      </c>
      <c r="L141" s="70">
        <f>IF($L$20-$I141&gt;0,$L$20-$I141,0)</f>
        <v>4.3000000000000007</v>
      </c>
      <c r="M141" s="70"/>
      <c r="O141"/>
      <c r="P141"/>
      <c r="Q141"/>
      <c r="R141"/>
      <c r="S141"/>
      <c r="T141"/>
      <c r="U141"/>
    </row>
    <row r="142" spans="1:21" x14ac:dyDescent="0.2">
      <c r="A142" s="20">
        <v>43583</v>
      </c>
      <c r="B142" s="45">
        <v>7.3000000000000007</v>
      </c>
      <c r="C142" s="26"/>
      <c r="D142" s="23"/>
      <c r="E142" s="42">
        <f>16.5-B142</f>
        <v>9.1999999999999993</v>
      </c>
      <c r="F142" s="70">
        <f t="shared" si="4"/>
        <v>8.3772980919250646</v>
      </c>
      <c r="G142" s="70">
        <f t="shared" si="5"/>
        <v>9.8480395498229267</v>
      </c>
      <c r="H142" s="70">
        <f t="shared" si="6"/>
        <v>12.192092798980827</v>
      </c>
      <c r="I142" s="70">
        <f t="shared" si="7"/>
        <v>9.1999999999999993</v>
      </c>
      <c r="J142" s="70">
        <f>$J$20-$I142</f>
        <v>7.3000000000000007</v>
      </c>
      <c r="K142" s="69">
        <f>B142-J142</f>
        <v>0</v>
      </c>
      <c r="L142" s="70">
        <f>IF($L$20-$I142&gt;0,$L$20-$I142,0)</f>
        <v>5.8000000000000007</v>
      </c>
      <c r="M142" s="70"/>
      <c r="O142"/>
      <c r="P142"/>
      <c r="Q142"/>
      <c r="R142"/>
      <c r="S142"/>
      <c r="T142"/>
      <c r="U142"/>
    </row>
    <row r="143" spans="1:21" x14ac:dyDescent="0.2">
      <c r="A143" s="20">
        <v>43584</v>
      </c>
      <c r="B143" s="45">
        <v>6.8000000000000007</v>
      </c>
      <c r="C143" s="26"/>
      <c r="D143" s="23"/>
      <c r="E143" s="42">
        <f>16.5-B143</f>
        <v>9.6999999999999993</v>
      </c>
      <c r="F143" s="70">
        <f t="shared" si="4"/>
        <v>10.336677695733647</v>
      </c>
      <c r="G143" s="70">
        <f t="shared" si="5"/>
        <v>8.3772980919250628</v>
      </c>
      <c r="H143" s="70">
        <f t="shared" si="6"/>
        <v>9.8480395498229267</v>
      </c>
      <c r="I143" s="70">
        <f t="shared" si="7"/>
        <v>9.6999999999999993</v>
      </c>
      <c r="J143" s="70">
        <f>$J$20-$I143</f>
        <v>6.8000000000000007</v>
      </c>
      <c r="K143" s="69">
        <f>B143-J143</f>
        <v>0</v>
      </c>
      <c r="L143" s="70">
        <f>IF($L$20-$I143&gt;0,$L$20-$I143,0)</f>
        <v>5.3000000000000007</v>
      </c>
      <c r="M143" s="70"/>
      <c r="O143"/>
      <c r="P143"/>
      <c r="Q143"/>
      <c r="R143"/>
      <c r="S143"/>
      <c r="T143"/>
      <c r="U143"/>
    </row>
    <row r="144" spans="1:21" x14ac:dyDescent="0.2">
      <c r="A144" s="20">
        <v>43585</v>
      </c>
      <c r="B144" s="46">
        <v>5.6999999999999993</v>
      </c>
      <c r="C144" s="27">
        <v>171.60000000000002</v>
      </c>
      <c r="D144" s="25">
        <v>172</v>
      </c>
      <c r="E144" s="42">
        <f>16.5-B144</f>
        <v>10.8</v>
      </c>
      <c r="F144" s="70">
        <f t="shared" si="4"/>
        <v>11.435444803479003</v>
      </c>
      <c r="G144" s="70">
        <f t="shared" si="5"/>
        <v>10.336677695733643</v>
      </c>
      <c r="H144" s="70">
        <f t="shared" si="6"/>
        <v>8.3772980919250575</v>
      </c>
      <c r="I144" s="70">
        <f t="shared" si="7"/>
        <v>10.8</v>
      </c>
      <c r="J144" s="70">
        <f>$J$20-$I144</f>
        <v>5.6999999999999993</v>
      </c>
      <c r="K144" s="69">
        <f>B144-J144</f>
        <v>0</v>
      </c>
      <c r="L144" s="70">
        <f>IF($L$20-$I144&gt;0,$L$20-$I144,0)</f>
        <v>4.1999999999999993</v>
      </c>
      <c r="M144" s="70"/>
      <c r="O144"/>
      <c r="P144"/>
      <c r="Q144"/>
      <c r="R144"/>
      <c r="S144"/>
      <c r="T144"/>
      <c r="U144"/>
    </row>
    <row r="145" spans="1:21" x14ac:dyDescent="0.2">
      <c r="A145" s="20">
        <v>43586</v>
      </c>
      <c r="B145" s="45">
        <v>5.6999999999999993</v>
      </c>
      <c r="C145" s="22"/>
      <c r="D145" s="23"/>
      <c r="E145" s="42">
        <f>16.5-B145</f>
        <v>10.8</v>
      </c>
      <c r="F145" s="70">
        <f t="shared" si="4"/>
        <v>10.559497982304892</v>
      </c>
      <c r="G145" s="70">
        <f t="shared" si="5"/>
        <v>11.435444803479005</v>
      </c>
      <c r="H145" s="70">
        <f t="shared" si="6"/>
        <v>10.336677695733645</v>
      </c>
      <c r="I145" s="70">
        <f t="shared" si="7"/>
        <v>10.8</v>
      </c>
      <c r="J145" s="70">
        <f>$J$20-$I145</f>
        <v>5.6999999999999993</v>
      </c>
      <c r="K145" s="69">
        <f>B145-J145</f>
        <v>0</v>
      </c>
      <c r="L145" s="70">
        <f>IF($L$20-$I145&gt;0,$L$20-$I145,0)</f>
        <v>4.1999999999999993</v>
      </c>
      <c r="M145" s="70"/>
      <c r="O145"/>
      <c r="P145"/>
      <c r="Q145"/>
      <c r="R145"/>
      <c r="S145"/>
      <c r="T145"/>
      <c r="U145"/>
    </row>
    <row r="146" spans="1:21" x14ac:dyDescent="0.2">
      <c r="A146" s="20">
        <v>43587</v>
      </c>
      <c r="B146" s="45">
        <v>6.6</v>
      </c>
      <c r="C146" s="22"/>
      <c r="D146" s="23"/>
      <c r="E146" s="42">
        <f>16.5-B146</f>
        <v>9.9</v>
      </c>
      <c r="F146" s="70">
        <f t="shared" si="4"/>
        <v>9.3143435416010547</v>
      </c>
      <c r="G146" s="70">
        <f t="shared" si="5"/>
        <v>10.559497982304892</v>
      </c>
      <c r="H146" s="70">
        <f t="shared" si="6"/>
        <v>11.435444803479005</v>
      </c>
      <c r="I146" s="70">
        <f t="shared" si="7"/>
        <v>9.9</v>
      </c>
      <c r="J146" s="70">
        <f>$J$20-$I146</f>
        <v>6.6</v>
      </c>
      <c r="K146" s="69">
        <f>B146-J146</f>
        <v>0</v>
      </c>
      <c r="L146" s="70">
        <f>IF($L$20-$I146&gt;0,$L$20-$I146,0)</f>
        <v>5.0999999999999996</v>
      </c>
      <c r="M146" s="70"/>
      <c r="O146"/>
      <c r="P146"/>
      <c r="Q146"/>
      <c r="R146"/>
      <c r="S146"/>
      <c r="T146"/>
      <c r="U146"/>
    </row>
    <row r="147" spans="1:21" x14ac:dyDescent="0.2">
      <c r="A147" s="20">
        <v>43588</v>
      </c>
      <c r="B147" s="45">
        <v>7</v>
      </c>
      <c r="C147" s="22"/>
      <c r="D147" s="23"/>
      <c r="E147" s="42">
        <f>16.5-B147</f>
        <v>9.5</v>
      </c>
      <c r="F147" s="70">
        <f t="shared" si="4"/>
        <v>9.4162452321486594</v>
      </c>
      <c r="G147" s="70">
        <f t="shared" si="5"/>
        <v>9.3143435416010494</v>
      </c>
      <c r="H147" s="70">
        <f t="shared" si="6"/>
        <v>10.559497982304892</v>
      </c>
      <c r="I147" s="70">
        <f t="shared" si="7"/>
        <v>9.5</v>
      </c>
      <c r="J147" s="70">
        <f>$J$20-$I147</f>
        <v>7</v>
      </c>
      <c r="K147" s="69">
        <f>B147-J147</f>
        <v>0</v>
      </c>
      <c r="L147" s="70">
        <f>IF($L$20-$I147&gt;0,$L$20-$I147,0)</f>
        <v>5.5</v>
      </c>
      <c r="M147" s="70"/>
      <c r="O147"/>
      <c r="P147"/>
      <c r="Q147"/>
      <c r="R147"/>
      <c r="S147"/>
      <c r="T147"/>
      <c r="U147"/>
    </row>
    <row r="148" spans="1:21" x14ac:dyDescent="0.2">
      <c r="A148" s="20">
        <v>43589</v>
      </c>
      <c r="B148" s="45">
        <v>9.1</v>
      </c>
      <c r="C148" s="22"/>
      <c r="D148" s="23"/>
      <c r="E148" s="42">
        <f>16.5-B148</f>
        <v>7.4</v>
      </c>
      <c r="F148" s="70">
        <f t="shared" si="4"/>
        <v>6.0728201269921618</v>
      </c>
      <c r="G148" s="70">
        <f t="shared" si="5"/>
        <v>9.4162452321486612</v>
      </c>
      <c r="H148" s="70">
        <f t="shared" si="6"/>
        <v>9.3143435416010512</v>
      </c>
      <c r="I148" s="70">
        <f t="shared" si="7"/>
        <v>7.4</v>
      </c>
      <c r="J148" s="70">
        <f>$J$20-$I148</f>
        <v>9.1</v>
      </c>
      <c r="K148" s="69">
        <f>B148-J148</f>
        <v>0</v>
      </c>
      <c r="L148" s="70">
        <f>IF($L$20-$I148&gt;0,$L$20-$I148,0)</f>
        <v>7.6</v>
      </c>
      <c r="M148" s="70"/>
      <c r="O148"/>
      <c r="P148"/>
      <c r="Q148"/>
      <c r="R148"/>
      <c r="S148"/>
      <c r="T148"/>
      <c r="U148"/>
    </row>
    <row r="149" spans="1:21" x14ac:dyDescent="0.2">
      <c r="A149" s="20">
        <v>43590</v>
      </c>
      <c r="B149" s="45">
        <v>10</v>
      </c>
      <c r="C149" s="22"/>
      <c r="D149" s="23"/>
      <c r="E149" s="42">
        <f>16.5-B149</f>
        <v>6.5</v>
      </c>
      <c r="F149" s="70">
        <f t="shared" si="4"/>
        <v>6.2275490644791427</v>
      </c>
      <c r="G149" s="70">
        <f t="shared" si="5"/>
        <v>6.0728201269921618</v>
      </c>
      <c r="H149" s="70">
        <f t="shared" si="6"/>
        <v>9.4162452321486612</v>
      </c>
      <c r="I149" s="70">
        <f t="shared" si="7"/>
        <v>6.5</v>
      </c>
      <c r="J149" s="70">
        <f>$J$20-$I149</f>
        <v>10</v>
      </c>
      <c r="K149" s="69">
        <f>B149-J149</f>
        <v>0</v>
      </c>
      <c r="L149" s="70">
        <f>IF($L$20-$I149&gt;0,$L$20-$I149,0)</f>
        <v>8.5</v>
      </c>
      <c r="M149" s="70"/>
      <c r="O149"/>
      <c r="P149"/>
      <c r="Q149"/>
      <c r="R149"/>
      <c r="S149"/>
      <c r="T149"/>
      <c r="U149"/>
    </row>
    <row r="150" spans="1:21" x14ac:dyDescent="0.2">
      <c r="A150" s="20">
        <v>43591</v>
      </c>
      <c r="B150" s="45">
        <v>10</v>
      </c>
      <c r="C150" s="22"/>
      <c r="D150" s="23"/>
      <c r="E150" s="42">
        <f>16.5-B150</f>
        <v>6.5</v>
      </c>
      <c r="F150" s="70">
        <f t="shared" si="4"/>
        <v>6.7074221132617353</v>
      </c>
      <c r="G150" s="70">
        <f t="shared" si="5"/>
        <v>6.2275490644791436</v>
      </c>
      <c r="H150" s="70">
        <f t="shared" si="6"/>
        <v>6.0728201269921618</v>
      </c>
      <c r="I150" s="70">
        <f t="shared" si="7"/>
        <v>6.5</v>
      </c>
      <c r="J150" s="70">
        <f>$J$20-$I150</f>
        <v>10</v>
      </c>
      <c r="K150" s="69">
        <f>B150-J150</f>
        <v>0</v>
      </c>
      <c r="L150" s="70">
        <f>IF($L$20-$I150&gt;0,$L$20-$I150,0)</f>
        <v>8.5</v>
      </c>
      <c r="M150" s="70"/>
      <c r="O150"/>
      <c r="P150"/>
      <c r="Q150"/>
      <c r="R150"/>
      <c r="S150"/>
      <c r="T150"/>
      <c r="U150"/>
    </row>
    <row r="151" spans="1:21" x14ac:dyDescent="0.2">
      <c r="A151" s="20">
        <v>43592</v>
      </c>
      <c r="B151" s="45">
        <v>8.3000000000000007</v>
      </c>
      <c r="C151" s="22"/>
      <c r="D151" s="23"/>
      <c r="E151" s="42">
        <f>16.5-B151</f>
        <v>8.1999999999999993</v>
      </c>
      <c r="F151" s="70">
        <f t="shared" si="4"/>
        <v>9.2750307659559414</v>
      </c>
      <c r="G151" s="70">
        <f t="shared" si="5"/>
        <v>6.7074221132617353</v>
      </c>
      <c r="H151" s="70">
        <f t="shared" si="6"/>
        <v>6.2275490644791454</v>
      </c>
      <c r="I151" s="70">
        <f t="shared" si="7"/>
        <v>8.1999999999999993</v>
      </c>
      <c r="J151" s="70">
        <f>$J$20-$I151</f>
        <v>8.3000000000000007</v>
      </c>
      <c r="K151" s="69">
        <f>B151-J151</f>
        <v>0</v>
      </c>
      <c r="L151" s="70">
        <f>IF($L$20-$I151&gt;0,$L$20-$I151,0)</f>
        <v>6.8000000000000007</v>
      </c>
      <c r="M151" s="70"/>
      <c r="O151"/>
      <c r="P151"/>
      <c r="Q151"/>
      <c r="R151"/>
      <c r="S151"/>
      <c r="T151"/>
      <c r="U151"/>
    </row>
    <row r="152" spans="1:21" x14ac:dyDescent="0.2">
      <c r="A152" s="20">
        <v>43593</v>
      </c>
      <c r="B152" s="45">
        <v>7</v>
      </c>
      <c r="C152" s="22"/>
      <c r="D152" s="23"/>
      <c r="E152" s="42">
        <f>16.5-B152</f>
        <v>9.5</v>
      </c>
      <c r="F152" s="70">
        <f t="shared" si="4"/>
        <v>10.07791426481174</v>
      </c>
      <c r="G152" s="70">
        <f t="shared" si="5"/>
        <v>9.2750307659559414</v>
      </c>
      <c r="H152" s="70">
        <f t="shared" si="6"/>
        <v>6.7074221132617362</v>
      </c>
      <c r="I152" s="70">
        <f t="shared" si="7"/>
        <v>9.5</v>
      </c>
      <c r="J152" s="70">
        <f>$J$20-$I152</f>
        <v>7</v>
      </c>
      <c r="K152" s="69">
        <f>B152-J152</f>
        <v>0</v>
      </c>
      <c r="L152" s="70">
        <f>IF($L$20-$I152&gt;0,$L$20-$I152,0)</f>
        <v>5.5</v>
      </c>
      <c r="M152" s="70"/>
      <c r="O152"/>
      <c r="P152"/>
      <c r="Q152"/>
      <c r="R152"/>
      <c r="S152"/>
      <c r="T152"/>
      <c r="U152"/>
    </row>
    <row r="153" spans="1:21" x14ac:dyDescent="0.2">
      <c r="A153" s="20">
        <v>43594</v>
      </c>
      <c r="B153" s="45">
        <v>5.9</v>
      </c>
      <c r="C153" s="22"/>
      <c r="D153" s="23"/>
      <c r="E153" s="42">
        <f>16.5-B153</f>
        <v>10.6</v>
      </c>
      <c r="F153" s="70">
        <f t="shared" si="4"/>
        <v>11.08187107326814</v>
      </c>
      <c r="G153" s="70">
        <f t="shared" si="5"/>
        <v>10.077914264811739</v>
      </c>
      <c r="H153" s="70">
        <f t="shared" si="6"/>
        <v>9.2750307659559397</v>
      </c>
      <c r="I153" s="70">
        <f t="shared" si="7"/>
        <v>10.6</v>
      </c>
      <c r="J153" s="70">
        <f>$J$20-$I153</f>
        <v>5.9</v>
      </c>
      <c r="K153" s="69">
        <f>B153-J153</f>
        <v>0</v>
      </c>
      <c r="L153" s="70">
        <f>IF($L$20-$I153&gt;0,$L$20-$I153,0)</f>
        <v>4.4000000000000004</v>
      </c>
      <c r="M153" s="70"/>
      <c r="O153"/>
      <c r="P153"/>
      <c r="Q153"/>
      <c r="R153"/>
      <c r="S153"/>
      <c r="T153"/>
      <c r="U153"/>
    </row>
    <row r="154" spans="1:21" x14ac:dyDescent="0.2">
      <c r="A154" s="20">
        <v>43595</v>
      </c>
      <c r="B154" s="45">
        <v>5.0999999999999996</v>
      </c>
      <c r="C154" s="22"/>
      <c r="D154" s="23"/>
      <c r="E154" s="42">
        <f>16.5-B154</f>
        <v>11.4</v>
      </c>
      <c r="F154" s="70">
        <f t="shared" ref="F154:F217" si="8">(E154-$G$20*F153-$H$20*G153)/$F$20</f>
        <v>11.779412085897308</v>
      </c>
      <c r="G154" s="70">
        <f t="shared" ref="G154:G217" si="9">(E154-$F$20*F154-$H$20*G153)/$G$20</f>
        <v>11.08187107326814</v>
      </c>
      <c r="H154" s="70">
        <f t="shared" ref="H154:H217" si="10">(E154-$F$20*F154-$G$20*G154)/$H$20</f>
        <v>10.077914264811735</v>
      </c>
      <c r="I154" s="70">
        <f t="shared" ref="I154:I217" si="11">(F154*$F$20+G154*$G$20+H154*$H$20)</f>
        <v>11.4</v>
      </c>
      <c r="J154" s="70">
        <f>$J$20-$I154</f>
        <v>5.0999999999999996</v>
      </c>
      <c r="K154" s="69">
        <f>B154-J154</f>
        <v>0</v>
      </c>
      <c r="L154" s="70">
        <f>IF($L$20-$I154&gt;0,$L$20-$I154,0)</f>
        <v>3.5999999999999996</v>
      </c>
      <c r="M154" s="70"/>
      <c r="O154"/>
      <c r="P154"/>
      <c r="Q154"/>
      <c r="R154"/>
      <c r="S154"/>
      <c r="T154"/>
      <c r="U154"/>
    </row>
    <row r="155" spans="1:21" x14ac:dyDescent="0.2">
      <c r="A155" s="20">
        <v>43596</v>
      </c>
      <c r="B155" s="45">
        <v>5.1999999999999993</v>
      </c>
      <c r="C155" s="22"/>
      <c r="D155" s="23"/>
      <c r="E155" s="42">
        <f>16.5-B155</f>
        <v>11.3</v>
      </c>
      <c r="F155" s="70">
        <f t="shared" si="8"/>
        <v>11.096648778173323</v>
      </c>
      <c r="G155" s="70">
        <f t="shared" si="9"/>
        <v>11.779412085897309</v>
      </c>
      <c r="H155" s="70">
        <f t="shared" si="10"/>
        <v>11.081871073268141</v>
      </c>
      <c r="I155" s="70">
        <f t="shared" si="11"/>
        <v>11.3</v>
      </c>
      <c r="J155" s="70">
        <f>$J$20-$I155</f>
        <v>5.1999999999999993</v>
      </c>
      <c r="K155" s="69">
        <f>B155-J155</f>
        <v>0</v>
      </c>
      <c r="L155" s="70">
        <f>IF($L$20-$I155&gt;0,$L$20-$I155,0)</f>
        <v>3.6999999999999993</v>
      </c>
      <c r="M155" s="70"/>
      <c r="O155"/>
      <c r="P155"/>
      <c r="Q155"/>
      <c r="R155"/>
      <c r="S155"/>
      <c r="T155"/>
      <c r="U155"/>
    </row>
    <row r="156" spans="1:21" x14ac:dyDescent="0.2">
      <c r="A156" s="20">
        <v>43597</v>
      </c>
      <c r="B156" s="45">
        <v>6.1999999999999993</v>
      </c>
      <c r="C156" s="22"/>
      <c r="D156" s="23"/>
      <c r="E156" s="42">
        <f>16.5-B156</f>
        <v>10.3</v>
      </c>
      <c r="F156" s="70">
        <f t="shared" si="8"/>
        <v>9.6551069299304562</v>
      </c>
      <c r="G156" s="70">
        <f t="shared" si="9"/>
        <v>11.096648778173321</v>
      </c>
      <c r="H156" s="70">
        <f t="shared" si="10"/>
        <v>11.779412085897309</v>
      </c>
      <c r="I156" s="70">
        <f t="shared" si="11"/>
        <v>10.3</v>
      </c>
      <c r="J156" s="70">
        <f>$J$20-$I156</f>
        <v>6.1999999999999993</v>
      </c>
      <c r="K156" s="69">
        <f>B156-J156</f>
        <v>0</v>
      </c>
      <c r="L156" s="70">
        <f>IF($L$20-$I156&gt;0,$L$20-$I156,0)</f>
        <v>4.6999999999999993</v>
      </c>
      <c r="M156" s="70"/>
      <c r="O156"/>
      <c r="P156"/>
      <c r="Q156"/>
      <c r="R156"/>
      <c r="S156"/>
      <c r="T156"/>
      <c r="U156"/>
    </row>
    <row r="157" spans="1:21" x14ac:dyDescent="0.2">
      <c r="A157" s="20">
        <v>43598</v>
      </c>
      <c r="B157" s="45">
        <v>5.9</v>
      </c>
      <c r="C157" s="22"/>
      <c r="D157" s="23"/>
      <c r="E157" s="42">
        <f>16.5-B157</f>
        <v>10.6</v>
      </c>
      <c r="F157" s="70">
        <f t="shared" si="8"/>
        <v>10.989671738672552</v>
      </c>
      <c r="G157" s="70">
        <f t="shared" si="9"/>
        <v>9.6551069299304562</v>
      </c>
      <c r="H157" s="70">
        <f t="shared" si="10"/>
        <v>11.096648778173321</v>
      </c>
      <c r="I157" s="70">
        <f t="shared" si="11"/>
        <v>10.6</v>
      </c>
      <c r="J157" s="70">
        <f>$J$20-$I157</f>
        <v>5.9</v>
      </c>
      <c r="K157" s="69">
        <f>B157-J157</f>
        <v>0</v>
      </c>
      <c r="L157" s="70">
        <f>IF($L$20-$I157&gt;0,$L$20-$I157,0)</f>
        <v>4.4000000000000004</v>
      </c>
      <c r="M157" s="70"/>
      <c r="O157"/>
      <c r="P157"/>
      <c r="Q157"/>
      <c r="R157"/>
      <c r="S157"/>
      <c r="T157"/>
      <c r="U157"/>
    </row>
    <row r="158" spans="1:21" x14ac:dyDescent="0.2">
      <c r="A158" s="20">
        <v>43599</v>
      </c>
      <c r="B158" s="45">
        <v>5.5</v>
      </c>
      <c r="C158" s="22"/>
      <c r="D158" s="23"/>
      <c r="E158" s="42">
        <f>16.5-B158</f>
        <v>11</v>
      </c>
      <c r="F158" s="70">
        <f t="shared" si="8"/>
        <v>11.229312975675317</v>
      </c>
      <c r="G158" s="70">
        <f t="shared" si="9"/>
        <v>10.989671738672547</v>
      </c>
      <c r="H158" s="70">
        <f t="shared" si="10"/>
        <v>9.6551069299304562</v>
      </c>
      <c r="I158" s="70">
        <f t="shared" si="11"/>
        <v>11</v>
      </c>
      <c r="J158" s="70">
        <f>$J$20-$I158</f>
        <v>5.5</v>
      </c>
      <c r="K158" s="69">
        <f>B158-J158</f>
        <v>0</v>
      </c>
      <c r="L158" s="70">
        <f>IF($L$20-$I158&gt;0,$L$20-$I158,0)</f>
        <v>4</v>
      </c>
      <c r="M158" s="70"/>
      <c r="O158"/>
      <c r="P158"/>
      <c r="Q158"/>
      <c r="R158"/>
      <c r="S158"/>
      <c r="T158"/>
      <c r="U158"/>
    </row>
    <row r="159" spans="1:21" x14ac:dyDescent="0.2">
      <c r="A159" s="20">
        <v>43600</v>
      </c>
      <c r="B159" s="45">
        <v>4.6999999999999993</v>
      </c>
      <c r="C159" s="22"/>
      <c r="D159" s="23"/>
      <c r="E159" s="42">
        <f>16.5-B159</f>
        <v>11.8</v>
      </c>
      <c r="F159" s="70">
        <f t="shared" si="8"/>
        <v>12.220398222383587</v>
      </c>
      <c r="G159" s="70">
        <f t="shared" si="9"/>
        <v>11.229312975675317</v>
      </c>
      <c r="H159" s="70">
        <f t="shared" si="10"/>
        <v>10.989671738672543</v>
      </c>
      <c r="I159" s="70">
        <f t="shared" si="11"/>
        <v>11.8</v>
      </c>
      <c r="J159" s="70">
        <f>$J$20-$I159</f>
        <v>4.6999999999999993</v>
      </c>
      <c r="K159" s="69">
        <f>B159-J159</f>
        <v>0</v>
      </c>
      <c r="L159" s="70">
        <f>IF($L$20-$I159&gt;0,$L$20-$I159,0)</f>
        <v>3.1999999999999993</v>
      </c>
      <c r="M159" s="70"/>
      <c r="O159"/>
      <c r="P159"/>
      <c r="Q159"/>
      <c r="R159"/>
      <c r="S159"/>
      <c r="T159"/>
      <c r="U159"/>
    </row>
    <row r="160" spans="1:21" x14ac:dyDescent="0.2">
      <c r="A160" s="20">
        <v>43601</v>
      </c>
      <c r="B160" s="45">
        <v>4.0999999999999996</v>
      </c>
      <c r="C160" s="22"/>
      <c r="D160" s="23"/>
      <c r="E160" s="42">
        <f>16.5-B160</f>
        <v>12.4</v>
      </c>
      <c r="F160" s="70">
        <f t="shared" si="8"/>
        <v>12.684915392862322</v>
      </c>
      <c r="G160" s="70">
        <f t="shared" si="9"/>
        <v>12.220398222383587</v>
      </c>
      <c r="H160" s="70">
        <f t="shared" si="10"/>
        <v>11.229312975675318</v>
      </c>
      <c r="I160" s="70">
        <f t="shared" si="11"/>
        <v>12.400000000000002</v>
      </c>
      <c r="J160" s="70">
        <f>$J$20-$I160</f>
        <v>4.0999999999999979</v>
      </c>
      <c r="K160" s="69">
        <f>B160-J160</f>
        <v>0</v>
      </c>
      <c r="L160" s="70">
        <f>IF($L$20-$I160&gt;0,$L$20-$I160,0)</f>
        <v>2.5999999999999979</v>
      </c>
      <c r="M160" s="70"/>
      <c r="O160"/>
      <c r="P160"/>
      <c r="Q160"/>
      <c r="R160"/>
      <c r="S160"/>
      <c r="T160"/>
      <c r="U160"/>
    </row>
    <row r="161" spans="1:21" x14ac:dyDescent="0.2">
      <c r="A161" s="20">
        <v>43602</v>
      </c>
      <c r="B161" s="45">
        <v>4.8000000000000007</v>
      </c>
      <c r="C161" s="22"/>
      <c r="D161" s="23"/>
      <c r="E161" s="42">
        <f>16.5-B161</f>
        <v>11.7</v>
      </c>
      <c r="F161" s="70">
        <f t="shared" si="8"/>
        <v>11.120809266504908</v>
      </c>
      <c r="G161" s="70">
        <f t="shared" si="9"/>
        <v>12.684915392862321</v>
      </c>
      <c r="H161" s="70">
        <f t="shared" si="10"/>
        <v>12.220398222383588</v>
      </c>
      <c r="I161" s="70">
        <f t="shared" si="11"/>
        <v>11.7</v>
      </c>
      <c r="J161" s="70">
        <f>$J$20-$I161</f>
        <v>4.8000000000000007</v>
      </c>
      <c r="K161" s="69">
        <f>B161-J161</f>
        <v>0</v>
      </c>
      <c r="L161" s="70">
        <f>IF($L$20-$I161&gt;0,$L$20-$I161,0)</f>
        <v>3.3000000000000007</v>
      </c>
      <c r="M161" s="70"/>
      <c r="O161"/>
      <c r="P161"/>
      <c r="Q161"/>
      <c r="R161"/>
      <c r="S161"/>
      <c r="T161"/>
      <c r="U161"/>
    </row>
    <row r="162" spans="1:21" x14ac:dyDescent="0.2">
      <c r="A162" s="20">
        <v>43603</v>
      </c>
      <c r="B162" s="45">
        <v>3.5999999999999996</v>
      </c>
      <c r="C162" s="22"/>
      <c r="D162" s="23"/>
      <c r="E162" s="42">
        <f>16.5-B162</f>
        <v>12.9</v>
      </c>
      <c r="F162" s="70">
        <f t="shared" si="8"/>
        <v>13.825442801270492</v>
      </c>
      <c r="G162" s="70">
        <f t="shared" si="9"/>
        <v>11.12080926650491</v>
      </c>
      <c r="H162" s="70">
        <f t="shared" si="10"/>
        <v>12.684915392862321</v>
      </c>
      <c r="I162" s="70">
        <f t="shared" si="11"/>
        <v>12.9</v>
      </c>
      <c r="J162" s="70">
        <f>$J$20-$I162</f>
        <v>3.5999999999999996</v>
      </c>
      <c r="K162" s="69">
        <f>B162-J162</f>
        <v>0</v>
      </c>
      <c r="L162" s="70">
        <f>IF($L$20-$I162&gt;0,$L$20-$I162,0)</f>
        <v>2.0999999999999996</v>
      </c>
      <c r="M162" s="70"/>
      <c r="O162"/>
      <c r="P162"/>
      <c r="Q162"/>
      <c r="R162"/>
      <c r="S162"/>
      <c r="T162"/>
      <c r="U162"/>
    </row>
    <row r="163" spans="1:21" x14ac:dyDescent="0.2">
      <c r="A163" s="20">
        <v>43604</v>
      </c>
      <c r="B163" s="45">
        <v>2.9000000000000004</v>
      </c>
      <c r="C163" s="22"/>
      <c r="D163" s="23"/>
      <c r="E163" s="42">
        <f>16.5-B163</f>
        <v>13.6</v>
      </c>
      <c r="F163" s="70">
        <f t="shared" si="8"/>
        <v>13.90047705494727</v>
      </c>
      <c r="G163" s="70">
        <f t="shared" si="9"/>
        <v>13.825442801270489</v>
      </c>
      <c r="H163" s="70">
        <f t="shared" si="10"/>
        <v>11.120809266504912</v>
      </c>
      <c r="I163" s="70">
        <f t="shared" si="11"/>
        <v>13.600000000000001</v>
      </c>
      <c r="J163" s="70">
        <f>$J$20-$I163</f>
        <v>2.8999999999999986</v>
      </c>
      <c r="K163" s="69">
        <f>B163-J163</f>
        <v>0</v>
      </c>
      <c r="L163" s="70">
        <f>IF($L$20-$I163&gt;0,$L$20-$I163,0)</f>
        <v>1.3999999999999986</v>
      </c>
      <c r="M163" s="70"/>
      <c r="O163"/>
      <c r="P163"/>
      <c r="Q163"/>
      <c r="R163"/>
      <c r="S163"/>
      <c r="T163"/>
      <c r="U163"/>
    </row>
    <row r="164" spans="1:21" x14ac:dyDescent="0.2">
      <c r="A164" s="20">
        <v>43605</v>
      </c>
      <c r="B164" s="45">
        <v>4.1999999999999993</v>
      </c>
      <c r="C164" s="22"/>
      <c r="D164" s="23"/>
      <c r="E164" s="42">
        <f>16.5-B164</f>
        <v>12.3</v>
      </c>
      <c r="F164" s="70">
        <f t="shared" si="8"/>
        <v>11.245521005647953</v>
      </c>
      <c r="G164" s="70">
        <f t="shared" si="9"/>
        <v>13.900477054947267</v>
      </c>
      <c r="H164" s="70">
        <f t="shared" si="10"/>
        <v>13.825442801270489</v>
      </c>
      <c r="I164" s="70">
        <f t="shared" si="11"/>
        <v>12.3</v>
      </c>
      <c r="J164" s="70">
        <f>$J$20-$I164</f>
        <v>4.1999999999999993</v>
      </c>
      <c r="K164" s="69">
        <f>B164-J164</f>
        <v>0</v>
      </c>
      <c r="L164" s="70">
        <f>IF($L$20-$I164&gt;0,$L$20-$I164,0)</f>
        <v>2.6999999999999993</v>
      </c>
      <c r="M164" s="70"/>
      <c r="O164"/>
      <c r="P164"/>
      <c r="Q164"/>
      <c r="R164"/>
      <c r="S164"/>
      <c r="T164"/>
      <c r="U164"/>
    </row>
    <row r="165" spans="1:21" x14ac:dyDescent="0.2">
      <c r="A165" s="20">
        <v>43606</v>
      </c>
      <c r="B165" s="45">
        <v>4</v>
      </c>
      <c r="C165" s="22"/>
      <c r="D165" s="23"/>
      <c r="E165" s="42">
        <f>16.5-B165</f>
        <v>12.5</v>
      </c>
      <c r="F165" s="70">
        <f t="shared" si="8"/>
        <v>12.893826654684814</v>
      </c>
      <c r="G165" s="70">
        <f t="shared" si="9"/>
        <v>11.245521005647952</v>
      </c>
      <c r="H165" s="70">
        <f t="shared" si="10"/>
        <v>13.900477054947267</v>
      </c>
      <c r="I165" s="70">
        <f t="shared" si="11"/>
        <v>12.5</v>
      </c>
      <c r="J165" s="70">
        <f>$J$20-$I165</f>
        <v>4</v>
      </c>
      <c r="K165" s="69">
        <f>B165-J165</f>
        <v>0</v>
      </c>
      <c r="L165" s="70">
        <f>IF($L$20-$I165&gt;0,$L$20-$I165,0)</f>
        <v>2.5</v>
      </c>
      <c r="M165" s="70"/>
      <c r="O165"/>
      <c r="P165"/>
      <c r="Q165"/>
      <c r="R165"/>
      <c r="S165"/>
      <c r="T165"/>
      <c r="U165"/>
    </row>
    <row r="166" spans="1:21" x14ac:dyDescent="0.2">
      <c r="A166" s="20">
        <v>43607</v>
      </c>
      <c r="B166" s="45">
        <v>3.0999999999999996</v>
      </c>
      <c r="C166" s="22"/>
      <c r="D166" s="23"/>
      <c r="E166" s="42">
        <f>16.5-B166</f>
        <v>13.4</v>
      </c>
      <c r="F166" s="70">
        <f t="shared" si="8"/>
        <v>14.012166505049603</v>
      </c>
      <c r="G166" s="70">
        <f t="shared" si="9"/>
        <v>12.893826654684814</v>
      </c>
      <c r="H166" s="70">
        <f t="shared" si="10"/>
        <v>11.245521005647952</v>
      </c>
      <c r="I166" s="70">
        <f t="shared" si="11"/>
        <v>13.4</v>
      </c>
      <c r="J166" s="70">
        <f>$J$20-$I166</f>
        <v>3.0999999999999996</v>
      </c>
      <c r="K166" s="69">
        <f>B166-J166</f>
        <v>0</v>
      </c>
      <c r="L166" s="70">
        <f>IF($L$20-$I166&gt;0,$L$20-$I166,0)</f>
        <v>1.5999999999999996</v>
      </c>
      <c r="M166" s="70"/>
      <c r="O166"/>
      <c r="P166"/>
      <c r="Q166"/>
      <c r="R166"/>
      <c r="S166"/>
      <c r="T166"/>
      <c r="U166"/>
    </row>
    <row r="167" spans="1:21" x14ac:dyDescent="0.2">
      <c r="A167" s="20">
        <v>43608</v>
      </c>
      <c r="B167" s="45">
        <v>1.1999999999999993</v>
      </c>
      <c r="C167" s="22"/>
      <c r="D167" s="23"/>
      <c r="E167" s="42">
        <f>16.5-B167</f>
        <v>15.3</v>
      </c>
      <c r="F167" s="70">
        <f t="shared" si="8"/>
        <v>16.344945638361065</v>
      </c>
      <c r="G167" s="70">
        <f t="shared" si="9"/>
        <v>14.012166505049599</v>
      </c>
      <c r="H167" s="70">
        <f t="shared" si="10"/>
        <v>12.893826654684819</v>
      </c>
      <c r="I167" s="70">
        <f t="shared" si="11"/>
        <v>15.3</v>
      </c>
      <c r="J167" s="70">
        <f>$J$20-$I167</f>
        <v>1.1999999999999993</v>
      </c>
      <c r="K167" s="69">
        <f>B167-J167</f>
        <v>0</v>
      </c>
      <c r="L167" s="70">
        <f>IF($L$20-$I167&gt;0,$L$20-$I167,0)</f>
        <v>0</v>
      </c>
      <c r="M167" s="70"/>
      <c r="O167"/>
      <c r="P167"/>
      <c r="Q167"/>
      <c r="R167"/>
      <c r="S167"/>
      <c r="T167"/>
      <c r="U167"/>
    </row>
    <row r="168" spans="1:21" x14ac:dyDescent="0.2">
      <c r="A168" s="20">
        <v>43609</v>
      </c>
      <c r="B168" s="45">
        <v>0.10000000000000142</v>
      </c>
      <c r="C168" s="22"/>
      <c r="D168" s="23"/>
      <c r="E168" s="42">
        <f>16.5-B168</f>
        <v>16.399999999999999</v>
      </c>
      <c r="F168" s="70">
        <f t="shared" si="8"/>
        <v>16.825499429977864</v>
      </c>
      <c r="G168" s="70">
        <f t="shared" si="9"/>
        <v>16.344945638361068</v>
      </c>
      <c r="H168" s="70">
        <f t="shared" si="10"/>
        <v>14.012166505049599</v>
      </c>
      <c r="I168" s="70">
        <f t="shared" si="11"/>
        <v>16.399999999999999</v>
      </c>
      <c r="J168" s="70">
        <f>$J$20-$I168</f>
        <v>0.10000000000000142</v>
      </c>
      <c r="K168" s="69">
        <f>B168-J168</f>
        <v>0</v>
      </c>
      <c r="L168" s="70">
        <f>IF($L$20-$I168&gt;0,$L$20-$I168,0)</f>
        <v>0</v>
      </c>
      <c r="M168" s="70"/>
      <c r="O168"/>
      <c r="P168"/>
      <c r="Q168"/>
      <c r="R168"/>
      <c r="S168"/>
      <c r="T168"/>
      <c r="U168"/>
    </row>
    <row r="169" spans="1:21" x14ac:dyDescent="0.2">
      <c r="A169" s="20">
        <v>43610</v>
      </c>
      <c r="B169" s="45">
        <v>2</v>
      </c>
      <c r="C169" s="22"/>
      <c r="D169" s="23"/>
      <c r="E169" s="42">
        <f>16.5-B169</f>
        <v>14.5</v>
      </c>
      <c r="F169" s="70">
        <f t="shared" si="8"/>
        <v>13.029759345284225</v>
      </c>
      <c r="G169" s="70">
        <f t="shared" si="9"/>
        <v>16.825499429977864</v>
      </c>
      <c r="H169" s="70">
        <f t="shared" si="10"/>
        <v>16.344945638361068</v>
      </c>
      <c r="I169" s="70">
        <f t="shared" si="11"/>
        <v>14.5</v>
      </c>
      <c r="J169" s="70">
        <f>$J$20-$I169</f>
        <v>2</v>
      </c>
      <c r="K169" s="69">
        <f>B169-J169</f>
        <v>0</v>
      </c>
      <c r="L169" s="70">
        <f>IF($L$20-$I169&gt;0,$L$20-$I169,0)</f>
        <v>0.5</v>
      </c>
      <c r="M169" s="70"/>
      <c r="O169"/>
      <c r="P169"/>
      <c r="Q169"/>
      <c r="R169"/>
      <c r="S169"/>
      <c r="T169"/>
      <c r="U169"/>
    </row>
    <row r="170" spans="1:21" x14ac:dyDescent="0.2">
      <c r="A170" s="20">
        <v>43611</v>
      </c>
      <c r="B170" s="45">
        <v>1.9000000000000004</v>
      </c>
      <c r="C170" s="22"/>
      <c r="D170" s="23"/>
      <c r="E170" s="42">
        <f>16.5-B170</f>
        <v>14.6</v>
      </c>
      <c r="F170" s="70">
        <f t="shared" si="8"/>
        <v>15.014203755694913</v>
      </c>
      <c r="G170" s="70">
        <f t="shared" si="9"/>
        <v>13.029759345284221</v>
      </c>
      <c r="H170" s="70">
        <f t="shared" si="10"/>
        <v>16.825499429977864</v>
      </c>
      <c r="I170" s="70">
        <f t="shared" si="11"/>
        <v>14.6</v>
      </c>
      <c r="J170" s="70">
        <f>$J$20-$I170</f>
        <v>1.9000000000000004</v>
      </c>
      <c r="K170" s="69">
        <f>B170-J170</f>
        <v>0</v>
      </c>
      <c r="L170" s="70">
        <f>IF($L$20-$I170&gt;0,$L$20-$I170,0)</f>
        <v>0.40000000000000036</v>
      </c>
      <c r="M170" s="70"/>
      <c r="O170"/>
      <c r="P170"/>
      <c r="Q170"/>
      <c r="R170"/>
      <c r="S170"/>
      <c r="T170"/>
      <c r="U170"/>
    </row>
    <row r="171" spans="1:21" x14ac:dyDescent="0.2">
      <c r="A171" s="20">
        <v>43612</v>
      </c>
      <c r="B171" s="45">
        <v>1.5</v>
      </c>
      <c r="C171" s="22"/>
      <c r="D171" s="23"/>
      <c r="E171" s="42">
        <f>16.5-B171</f>
        <v>15</v>
      </c>
      <c r="F171" s="70">
        <f t="shared" si="8"/>
        <v>15.321271564605173</v>
      </c>
      <c r="G171" s="70">
        <f t="shared" si="9"/>
        <v>15.014203755694915</v>
      </c>
      <c r="H171" s="70">
        <f t="shared" si="10"/>
        <v>13.029759345284226</v>
      </c>
      <c r="I171" s="70">
        <f t="shared" si="11"/>
        <v>15</v>
      </c>
      <c r="J171" s="70">
        <f>$J$20-$I171</f>
        <v>1.5</v>
      </c>
      <c r="K171" s="69">
        <f>B171-J171</f>
        <v>0</v>
      </c>
      <c r="L171" s="70">
        <f>IF($L$20-$I171&gt;0,$L$20-$I171,0)</f>
        <v>0</v>
      </c>
      <c r="M171" s="70"/>
      <c r="O171"/>
      <c r="P171"/>
      <c r="Q171"/>
      <c r="R171"/>
      <c r="S171"/>
      <c r="T171"/>
      <c r="U171"/>
    </row>
    <row r="172" spans="1:21" x14ac:dyDescent="0.2">
      <c r="A172" s="20">
        <v>43613</v>
      </c>
      <c r="B172" s="45">
        <v>3.3000000000000007</v>
      </c>
      <c r="C172" s="22"/>
      <c r="D172" s="23"/>
      <c r="E172" s="42">
        <f>16.5-B172</f>
        <v>13.2</v>
      </c>
      <c r="F172" s="70">
        <f t="shared" si="8"/>
        <v>11.836996925081595</v>
      </c>
      <c r="G172" s="70">
        <f t="shared" si="9"/>
        <v>15.321271564605173</v>
      </c>
      <c r="H172" s="70">
        <f t="shared" si="10"/>
        <v>15.014203755694915</v>
      </c>
      <c r="I172" s="70">
        <f t="shared" si="11"/>
        <v>13.2</v>
      </c>
      <c r="J172" s="70">
        <f>$J$20-$I172</f>
        <v>3.3000000000000007</v>
      </c>
      <c r="K172" s="69">
        <f>B172-J172</f>
        <v>0</v>
      </c>
      <c r="L172" s="70">
        <f>IF($L$20-$I172&gt;0,$L$20-$I172,0)</f>
        <v>1.8000000000000007</v>
      </c>
      <c r="M172" s="70"/>
      <c r="O172"/>
      <c r="P172"/>
      <c r="Q172"/>
      <c r="R172"/>
      <c r="S172"/>
      <c r="T172"/>
      <c r="U172"/>
    </row>
    <row r="173" spans="1:21" x14ac:dyDescent="0.2">
      <c r="A173" s="20">
        <v>43614</v>
      </c>
      <c r="B173" s="45">
        <v>3</v>
      </c>
      <c r="C173" s="22"/>
      <c r="D173" s="23"/>
      <c r="E173" s="42">
        <f>16.5-B173</f>
        <v>13.5</v>
      </c>
      <c r="F173" s="70">
        <f t="shared" si="8"/>
        <v>14.027956276691675</v>
      </c>
      <c r="G173" s="70">
        <f t="shared" si="9"/>
        <v>11.836996925081591</v>
      </c>
      <c r="H173" s="70">
        <f t="shared" si="10"/>
        <v>15.321271564605174</v>
      </c>
      <c r="I173" s="70">
        <f t="shared" si="11"/>
        <v>13.5</v>
      </c>
      <c r="J173" s="70">
        <f>$J$20-$I173</f>
        <v>3</v>
      </c>
      <c r="K173" s="69">
        <f>B173-J173</f>
        <v>0</v>
      </c>
      <c r="L173" s="70">
        <f>IF($L$20-$I173&gt;0,$L$20-$I173,0)</f>
        <v>1.5</v>
      </c>
      <c r="M173" s="70"/>
      <c r="O173"/>
      <c r="P173"/>
      <c r="Q173"/>
      <c r="R173"/>
      <c r="S173"/>
      <c r="T173"/>
      <c r="U173"/>
    </row>
    <row r="174" spans="1:21" x14ac:dyDescent="0.2">
      <c r="A174" s="20">
        <v>43615</v>
      </c>
      <c r="B174" s="45">
        <v>1.0999999999999996</v>
      </c>
      <c r="C174" s="22"/>
      <c r="D174" s="23"/>
      <c r="E174" s="42">
        <f>16.5-B174</f>
        <v>15.4</v>
      </c>
      <c r="F174" s="70">
        <f t="shared" si="8"/>
        <v>16.679855707473902</v>
      </c>
      <c r="G174" s="70">
        <f t="shared" si="9"/>
        <v>14.027956276691667</v>
      </c>
      <c r="H174" s="70">
        <f t="shared" si="10"/>
        <v>11.836996925081591</v>
      </c>
      <c r="I174" s="70">
        <f t="shared" si="11"/>
        <v>15.400000000000002</v>
      </c>
      <c r="J174" s="70">
        <f>$J$20-$I174</f>
        <v>1.0999999999999979</v>
      </c>
      <c r="K174" s="69">
        <f>B174-J174</f>
        <v>1.7763568394002505E-15</v>
      </c>
      <c r="L174" s="70">
        <f>IF($L$20-$I174&gt;0,$L$20-$I174,0)</f>
        <v>0</v>
      </c>
      <c r="M174" s="70"/>
      <c r="O174"/>
      <c r="P174"/>
      <c r="Q174"/>
      <c r="R174"/>
      <c r="S174"/>
      <c r="T174"/>
      <c r="U174"/>
    </row>
    <row r="175" spans="1:21" x14ac:dyDescent="0.2">
      <c r="A175" s="20">
        <v>43616</v>
      </c>
      <c r="B175" s="46">
        <v>0.19999999999999929</v>
      </c>
      <c r="C175" s="24">
        <v>143.19999999999999</v>
      </c>
      <c r="D175" s="25">
        <v>143</v>
      </c>
      <c r="E175" s="42">
        <f>16.5-B175</f>
        <v>16.3</v>
      </c>
      <c r="F175" s="70">
        <f t="shared" si="8"/>
        <v>16.488746100147772</v>
      </c>
      <c r="G175" s="70">
        <f t="shared" si="9"/>
        <v>16.679855707473902</v>
      </c>
      <c r="H175" s="70">
        <f t="shared" si="10"/>
        <v>14.027956276691667</v>
      </c>
      <c r="I175" s="70">
        <f t="shared" si="11"/>
        <v>16.3</v>
      </c>
      <c r="J175" s="70">
        <f>$J$20-$I175</f>
        <v>0.19999999999999929</v>
      </c>
      <c r="K175" s="69">
        <f>B175-J175</f>
        <v>0</v>
      </c>
      <c r="L175" s="70">
        <f>IF($L$20-$I175&gt;0,$L$20-$I175,0)</f>
        <v>0</v>
      </c>
      <c r="M175" s="70"/>
      <c r="O175"/>
      <c r="P175"/>
      <c r="Q175"/>
      <c r="R175"/>
      <c r="S175"/>
      <c r="T175"/>
      <c r="U175"/>
    </row>
    <row r="176" spans="1:21" x14ac:dyDescent="0.2">
      <c r="A176" s="20">
        <v>43617</v>
      </c>
      <c r="B176" s="45">
        <v>0</v>
      </c>
      <c r="C176" s="22"/>
      <c r="D176" s="23"/>
      <c r="E176" s="42">
        <f>16.5-B176</f>
        <v>16.5</v>
      </c>
      <c r="F176" s="70">
        <f t="shared" si="8"/>
        <v>16.475650998680464</v>
      </c>
      <c r="G176" s="70">
        <f t="shared" si="9"/>
        <v>16.488746100147772</v>
      </c>
      <c r="H176" s="70">
        <f t="shared" si="10"/>
        <v>16.679855707473894</v>
      </c>
      <c r="I176" s="70">
        <f t="shared" si="11"/>
        <v>16.5</v>
      </c>
      <c r="J176" s="70">
        <f>$J$20-$I176</f>
        <v>0</v>
      </c>
      <c r="K176" s="69">
        <f>B176-J176</f>
        <v>0</v>
      </c>
      <c r="L176" s="70">
        <f>IF($L$20-$I176&gt;0,$L$20-$I176,0)</f>
        <v>0</v>
      </c>
      <c r="M176" s="70"/>
      <c r="O176"/>
      <c r="P176"/>
      <c r="Q176"/>
      <c r="R176"/>
      <c r="S176"/>
      <c r="T176"/>
      <c r="U176"/>
    </row>
    <row r="177" spans="1:21" x14ac:dyDescent="0.2">
      <c r="A177" s="20">
        <v>43618</v>
      </c>
      <c r="B177" s="45">
        <v>0</v>
      </c>
      <c r="C177" s="22"/>
      <c r="D177" s="23"/>
      <c r="E177" s="42">
        <f>16.5-B177</f>
        <v>16.5</v>
      </c>
      <c r="F177" s="70">
        <f t="shared" si="8"/>
        <v>16.514050150635139</v>
      </c>
      <c r="G177" s="70">
        <f t="shared" si="9"/>
        <v>16.475650998680464</v>
      </c>
      <c r="H177" s="70">
        <f t="shared" si="10"/>
        <v>16.488746100147775</v>
      </c>
      <c r="I177" s="70">
        <f t="shared" si="11"/>
        <v>16.5</v>
      </c>
      <c r="J177" s="70">
        <f>$J$20-$I177</f>
        <v>0</v>
      </c>
      <c r="K177" s="69">
        <f>B177-J177</f>
        <v>0</v>
      </c>
      <c r="L177" s="70">
        <f>IF($L$20-$I177&gt;0,$L$20-$I177,0)</f>
        <v>0</v>
      </c>
      <c r="M177" s="70"/>
      <c r="O177"/>
      <c r="P177"/>
      <c r="Q177"/>
      <c r="R177"/>
      <c r="S177"/>
      <c r="T177"/>
      <c r="U177"/>
    </row>
    <row r="178" spans="1:21" x14ac:dyDescent="0.2">
      <c r="A178" s="20">
        <v>43619</v>
      </c>
      <c r="B178" s="45">
        <v>0</v>
      </c>
      <c r="C178" s="22"/>
      <c r="D178" s="23"/>
      <c r="E178" s="42">
        <f>16.5-B178</f>
        <v>16.5</v>
      </c>
      <c r="F178" s="70">
        <f t="shared" si="8"/>
        <v>16.497033091569023</v>
      </c>
      <c r="G178" s="70">
        <f t="shared" si="9"/>
        <v>16.514050150635136</v>
      </c>
      <c r="H178" s="70">
        <f t="shared" si="10"/>
        <v>16.475650998680464</v>
      </c>
      <c r="I178" s="70">
        <f t="shared" si="11"/>
        <v>16.5</v>
      </c>
      <c r="J178" s="70">
        <f>$J$20-$I178</f>
        <v>0</v>
      </c>
      <c r="K178" s="69">
        <f>B178-J178</f>
        <v>0</v>
      </c>
      <c r="L178" s="70">
        <f>IF($L$20-$I178&gt;0,$L$20-$I178,0)</f>
        <v>0</v>
      </c>
      <c r="M178" s="70"/>
      <c r="O178"/>
      <c r="P178"/>
      <c r="Q178"/>
      <c r="R178"/>
      <c r="S178"/>
      <c r="T178"/>
      <c r="U178"/>
    </row>
    <row r="179" spans="1:21" x14ac:dyDescent="0.2">
      <c r="A179" s="20">
        <v>43620</v>
      </c>
      <c r="B179" s="45">
        <v>0</v>
      </c>
      <c r="C179" s="22"/>
      <c r="D179" s="23"/>
      <c r="E179" s="42">
        <f>16.5-B179</f>
        <v>16.5</v>
      </c>
      <c r="F179" s="70">
        <f t="shared" si="8"/>
        <v>16.499141762442967</v>
      </c>
      <c r="G179" s="70">
        <f t="shared" si="9"/>
        <v>16.497033091569023</v>
      </c>
      <c r="H179" s="70">
        <f t="shared" si="10"/>
        <v>16.514050150635136</v>
      </c>
      <c r="I179" s="70">
        <f t="shared" si="11"/>
        <v>16.5</v>
      </c>
      <c r="J179" s="70">
        <f>$J$20-$I179</f>
        <v>0</v>
      </c>
      <c r="K179" s="69">
        <f>B179-J179</f>
        <v>0</v>
      </c>
      <c r="L179" s="70">
        <f>IF($L$20-$I179&gt;0,$L$20-$I179,0)</f>
        <v>0</v>
      </c>
      <c r="M179" s="70"/>
      <c r="O179"/>
      <c r="P179"/>
      <c r="Q179"/>
      <c r="R179"/>
      <c r="S179"/>
      <c r="T179"/>
      <c r="U179"/>
    </row>
    <row r="180" spans="1:21" x14ac:dyDescent="0.2">
      <c r="A180" s="20">
        <v>43621</v>
      </c>
      <c r="B180" s="45">
        <v>0.19999999999999929</v>
      </c>
      <c r="C180" s="22"/>
      <c r="D180" s="23"/>
      <c r="E180" s="42">
        <f>16.5-B180</f>
        <v>16.3</v>
      </c>
      <c r="F180" s="70">
        <f t="shared" si="8"/>
        <v>16.16759027018368</v>
      </c>
      <c r="G180" s="70">
        <f t="shared" si="9"/>
        <v>16.499141762442967</v>
      </c>
      <c r="H180" s="70">
        <f t="shared" si="10"/>
        <v>16.497033091569023</v>
      </c>
      <c r="I180" s="70">
        <f t="shared" si="11"/>
        <v>16.3</v>
      </c>
      <c r="J180" s="70">
        <f>$J$20-$I180</f>
        <v>0.19999999999999929</v>
      </c>
      <c r="K180" s="69">
        <f>B180-J180</f>
        <v>0</v>
      </c>
      <c r="L180" s="70">
        <f>IF($L$20-$I180&gt;0,$L$20-$I180,0)</f>
        <v>0</v>
      </c>
      <c r="M180" s="70"/>
      <c r="O180"/>
      <c r="P180"/>
      <c r="Q180"/>
      <c r="R180"/>
      <c r="S180"/>
      <c r="T180"/>
      <c r="U180"/>
    </row>
    <row r="181" spans="1:21" x14ac:dyDescent="0.2">
      <c r="A181" s="20">
        <v>43622</v>
      </c>
      <c r="B181" s="45">
        <v>2.4000000000000004</v>
      </c>
      <c r="C181" s="22"/>
      <c r="D181" s="23"/>
      <c r="E181" s="42">
        <f>16.5-B181</f>
        <v>14.1</v>
      </c>
      <c r="F181" s="70">
        <f t="shared" si="8"/>
        <v>12.666347904500999</v>
      </c>
      <c r="G181" s="70">
        <f t="shared" si="9"/>
        <v>16.16759027018368</v>
      </c>
      <c r="H181" s="70">
        <f t="shared" si="10"/>
        <v>16.499141762442964</v>
      </c>
      <c r="I181" s="70">
        <f t="shared" si="11"/>
        <v>14.1</v>
      </c>
      <c r="J181" s="70">
        <f>$J$20-$I181</f>
        <v>2.4000000000000004</v>
      </c>
      <c r="K181" s="69">
        <f>B181-J181</f>
        <v>0</v>
      </c>
      <c r="L181" s="70">
        <f>IF($L$20-$I181&gt;0,$L$20-$I181,0)</f>
        <v>0.90000000000000036</v>
      </c>
      <c r="M181" s="70"/>
      <c r="O181"/>
      <c r="P181"/>
      <c r="Q181"/>
      <c r="R181"/>
      <c r="S181"/>
      <c r="T181"/>
      <c r="U181"/>
    </row>
    <row r="182" spans="1:21" x14ac:dyDescent="0.2">
      <c r="A182" s="20">
        <v>43623</v>
      </c>
      <c r="B182" s="45">
        <v>2.5999999999999996</v>
      </c>
      <c r="C182" s="22"/>
      <c r="D182" s="23"/>
      <c r="E182" s="42">
        <f>16.5-B182</f>
        <v>13.9</v>
      </c>
      <c r="F182" s="70">
        <f t="shared" si="8"/>
        <v>14.138894336052221</v>
      </c>
      <c r="G182" s="70">
        <f t="shared" si="9"/>
        <v>12.666347904500999</v>
      </c>
      <c r="H182" s="70">
        <f t="shared" si="10"/>
        <v>16.16759027018368</v>
      </c>
      <c r="I182" s="70">
        <f t="shared" si="11"/>
        <v>13.9</v>
      </c>
      <c r="J182" s="70">
        <f>$J$20-$I182</f>
        <v>2.5999999999999996</v>
      </c>
      <c r="K182" s="69">
        <f>B182-J182</f>
        <v>0</v>
      </c>
      <c r="L182" s="70">
        <f>IF($L$20-$I182&gt;0,$L$20-$I182,0)</f>
        <v>1.0999999999999996</v>
      </c>
      <c r="M182" s="70"/>
      <c r="O182"/>
      <c r="P182"/>
      <c r="Q182"/>
      <c r="R182"/>
      <c r="S182"/>
      <c r="T182"/>
      <c r="U182"/>
    </row>
    <row r="183" spans="1:21" x14ac:dyDescent="0.2">
      <c r="A183" s="20">
        <v>43624</v>
      </c>
      <c r="B183" s="45">
        <v>2.5999999999999996</v>
      </c>
      <c r="C183" s="22"/>
      <c r="D183" s="23"/>
      <c r="E183" s="42">
        <f>16.5-B183</f>
        <v>13.9</v>
      </c>
      <c r="F183" s="70">
        <f t="shared" si="8"/>
        <v>13.986161514557057</v>
      </c>
      <c r="G183" s="70">
        <f t="shared" si="9"/>
        <v>14.138894336052221</v>
      </c>
      <c r="H183" s="70">
        <f t="shared" si="10"/>
        <v>12.666347904500999</v>
      </c>
      <c r="I183" s="70">
        <f t="shared" si="11"/>
        <v>13.9</v>
      </c>
      <c r="J183" s="70">
        <f>$J$20-$I183</f>
        <v>2.5999999999999996</v>
      </c>
      <c r="K183" s="69">
        <f>B183-J183</f>
        <v>0</v>
      </c>
      <c r="L183" s="70">
        <f>IF($L$20-$I183&gt;0,$L$20-$I183,0)</f>
        <v>1.0999999999999996</v>
      </c>
      <c r="M183" s="70"/>
      <c r="O183"/>
      <c r="P183"/>
      <c r="Q183"/>
      <c r="R183"/>
      <c r="S183"/>
      <c r="T183"/>
      <c r="U183"/>
    </row>
    <row r="184" spans="1:21" x14ac:dyDescent="0.2">
      <c r="A184" s="20">
        <v>43625</v>
      </c>
      <c r="B184" s="45">
        <v>2</v>
      </c>
      <c r="C184" s="22"/>
      <c r="D184" s="23"/>
      <c r="E184" s="42">
        <f>16.5-B184</f>
        <v>14.5</v>
      </c>
      <c r="F184" s="70">
        <f t="shared" si="8"/>
        <v>14.817103520046103</v>
      </c>
      <c r="G184" s="70">
        <f t="shared" si="9"/>
        <v>13.986161514557054</v>
      </c>
      <c r="H184" s="70">
        <f t="shared" si="10"/>
        <v>14.138894336052221</v>
      </c>
      <c r="I184" s="70">
        <f t="shared" si="11"/>
        <v>14.5</v>
      </c>
      <c r="J184" s="70">
        <f>$J$20-$I184</f>
        <v>2</v>
      </c>
      <c r="K184" s="69">
        <f>B184-J184</f>
        <v>0</v>
      </c>
      <c r="L184" s="70">
        <f>IF($L$20-$I184&gt;0,$L$20-$I184,0)</f>
        <v>0.5</v>
      </c>
      <c r="M184" s="70"/>
      <c r="O184"/>
      <c r="P184"/>
      <c r="Q184"/>
      <c r="R184"/>
      <c r="S184"/>
      <c r="T184"/>
      <c r="U184"/>
    </row>
    <row r="185" spans="1:21" x14ac:dyDescent="0.2">
      <c r="A185" s="20">
        <v>43626</v>
      </c>
      <c r="B185" s="45">
        <v>0.80000000000000071</v>
      </c>
      <c r="C185" s="22"/>
      <c r="D185" s="23"/>
      <c r="E185" s="42">
        <f>16.5-B185</f>
        <v>15.7</v>
      </c>
      <c r="F185" s="70">
        <f t="shared" si="8"/>
        <v>16.42708798755077</v>
      </c>
      <c r="G185" s="70">
        <f t="shared" si="9"/>
        <v>14.817103520046107</v>
      </c>
      <c r="H185" s="70">
        <f t="shared" si="10"/>
        <v>13.986161514557054</v>
      </c>
      <c r="I185" s="70">
        <f t="shared" si="11"/>
        <v>15.7</v>
      </c>
      <c r="J185" s="70">
        <f>$J$20-$I185</f>
        <v>0.80000000000000071</v>
      </c>
      <c r="K185" s="69">
        <f>B185-J185</f>
        <v>0</v>
      </c>
      <c r="L185" s="70">
        <f>IF($L$20-$I185&gt;0,$L$20-$I185,0)</f>
        <v>0</v>
      </c>
      <c r="M185" s="70"/>
      <c r="O185"/>
      <c r="P185"/>
      <c r="Q185"/>
      <c r="R185"/>
      <c r="S185"/>
      <c r="T185"/>
      <c r="U185"/>
    </row>
    <row r="186" spans="1:21" x14ac:dyDescent="0.2">
      <c r="A186" s="20">
        <v>43627</v>
      </c>
      <c r="B186" s="45">
        <v>1.5</v>
      </c>
      <c r="C186" s="22"/>
      <c r="D186" s="23"/>
      <c r="E186" s="42">
        <f>16.5-B186</f>
        <v>15</v>
      </c>
      <c r="F186" s="70">
        <f t="shared" si="8"/>
        <v>14.316938752883596</v>
      </c>
      <c r="G186" s="70">
        <f t="shared" si="9"/>
        <v>16.427087987550774</v>
      </c>
      <c r="H186" s="70">
        <f t="shared" si="10"/>
        <v>14.817103520046109</v>
      </c>
      <c r="I186" s="70">
        <f t="shared" si="11"/>
        <v>15</v>
      </c>
      <c r="J186" s="70">
        <f>$J$20-$I186</f>
        <v>1.5</v>
      </c>
      <c r="K186" s="69">
        <f>B186-J186</f>
        <v>0</v>
      </c>
      <c r="L186" s="70">
        <f>IF($L$20-$I186&gt;0,$L$20-$I186,0)</f>
        <v>0</v>
      </c>
      <c r="M186" s="70"/>
      <c r="O186"/>
      <c r="P186"/>
      <c r="Q186"/>
      <c r="R186"/>
      <c r="S186"/>
      <c r="T186"/>
      <c r="U186"/>
    </row>
    <row r="187" spans="1:21" x14ac:dyDescent="0.2">
      <c r="A187" s="20">
        <v>43628</v>
      </c>
      <c r="B187" s="45">
        <v>2.3000000000000007</v>
      </c>
      <c r="C187" s="22"/>
      <c r="D187" s="23"/>
      <c r="E187" s="42">
        <f>16.5-B187</f>
        <v>14.2</v>
      </c>
      <c r="F187" s="70">
        <f t="shared" si="8"/>
        <v>13.770349292299739</v>
      </c>
      <c r="G187" s="70">
        <f t="shared" si="9"/>
        <v>14.316938752883596</v>
      </c>
      <c r="H187" s="70">
        <f t="shared" si="10"/>
        <v>16.42708798755077</v>
      </c>
      <c r="I187" s="70">
        <f t="shared" si="11"/>
        <v>14.2</v>
      </c>
      <c r="J187" s="70">
        <f>$J$20-$I187</f>
        <v>2.3000000000000007</v>
      </c>
      <c r="K187" s="69">
        <f>B187-J187</f>
        <v>0</v>
      </c>
      <c r="L187" s="70">
        <f>IF($L$20-$I187&gt;0,$L$20-$I187,0)</f>
        <v>0.80000000000000071</v>
      </c>
      <c r="M187" s="70"/>
      <c r="O187"/>
      <c r="P187"/>
      <c r="Q187"/>
      <c r="R187"/>
      <c r="S187"/>
      <c r="T187"/>
      <c r="U187"/>
    </row>
    <row r="188" spans="1:21" x14ac:dyDescent="0.2">
      <c r="A188" s="20">
        <v>43629</v>
      </c>
      <c r="B188" s="45">
        <v>2.5999999999999996</v>
      </c>
      <c r="C188" s="22"/>
      <c r="D188" s="23"/>
      <c r="E188" s="42">
        <f>16.5-B188</f>
        <v>13.9</v>
      </c>
      <c r="F188" s="70">
        <f t="shared" si="8"/>
        <v>13.895335561702863</v>
      </c>
      <c r="G188" s="70">
        <f t="shared" si="9"/>
        <v>13.770349292299743</v>
      </c>
      <c r="H188" s="70">
        <f t="shared" si="10"/>
        <v>14.316938752883601</v>
      </c>
      <c r="I188" s="70">
        <f t="shared" si="11"/>
        <v>13.9</v>
      </c>
      <c r="J188" s="70">
        <f>$J$20-$I188</f>
        <v>2.5999999999999996</v>
      </c>
      <c r="K188" s="69">
        <f>B188-J188</f>
        <v>0</v>
      </c>
      <c r="L188" s="70">
        <f>IF($L$20-$I188&gt;0,$L$20-$I188,0)</f>
        <v>1.0999999999999996</v>
      </c>
      <c r="M188" s="70"/>
      <c r="O188"/>
      <c r="P188"/>
      <c r="Q188"/>
      <c r="R188"/>
      <c r="S188"/>
      <c r="T188"/>
      <c r="U188"/>
    </row>
    <row r="189" spans="1:21" x14ac:dyDescent="0.2">
      <c r="A189" s="20">
        <v>43630</v>
      </c>
      <c r="B189" s="45">
        <v>0.30000000000000071</v>
      </c>
      <c r="C189" s="22"/>
      <c r="D189" s="23"/>
      <c r="E189" s="42">
        <f>16.5-B189</f>
        <v>16.2</v>
      </c>
      <c r="F189" s="70">
        <f t="shared" si="8"/>
        <v>17.757274003765279</v>
      </c>
      <c r="G189" s="70">
        <f t="shared" si="9"/>
        <v>13.895335561702858</v>
      </c>
      <c r="H189" s="70">
        <f t="shared" si="10"/>
        <v>13.770349292299748</v>
      </c>
      <c r="I189" s="70">
        <f t="shared" si="11"/>
        <v>16.2</v>
      </c>
      <c r="J189" s="70">
        <f>$J$20-$I189</f>
        <v>0.30000000000000071</v>
      </c>
      <c r="K189" s="69">
        <f>B189-J189</f>
        <v>0</v>
      </c>
      <c r="L189" s="70">
        <f>IF($L$20-$I189&gt;0,$L$20-$I189,0)</f>
        <v>0</v>
      </c>
      <c r="M189" s="70"/>
      <c r="O189"/>
      <c r="P189"/>
      <c r="Q189"/>
      <c r="R189"/>
      <c r="S189"/>
      <c r="T189"/>
      <c r="U189"/>
    </row>
    <row r="190" spans="1:21" x14ac:dyDescent="0.2">
      <c r="A190" s="20">
        <v>43631</v>
      </c>
      <c r="B190" s="45">
        <v>0.10000000000000142</v>
      </c>
      <c r="C190" s="22"/>
      <c r="D190" s="23"/>
      <c r="E190" s="42">
        <f>16.5-B190</f>
        <v>16.399999999999999</v>
      </c>
      <c r="F190" s="70">
        <f t="shared" si="8"/>
        <v>16.138807071166884</v>
      </c>
      <c r="G190" s="70">
        <f t="shared" si="9"/>
        <v>17.757274003765275</v>
      </c>
      <c r="H190" s="70">
        <f t="shared" si="10"/>
        <v>13.89533556170286</v>
      </c>
      <c r="I190" s="70">
        <f t="shared" si="11"/>
        <v>16.399999999999999</v>
      </c>
      <c r="J190" s="70">
        <f>$J$20-$I190</f>
        <v>0.10000000000000142</v>
      </c>
      <c r="K190" s="69">
        <f>B190-J190</f>
        <v>0</v>
      </c>
      <c r="L190" s="70">
        <f>IF($L$20-$I190&gt;0,$L$20-$I190,0)</f>
        <v>0</v>
      </c>
      <c r="M190" s="70"/>
      <c r="O190"/>
      <c r="P190"/>
      <c r="Q190"/>
      <c r="R190"/>
      <c r="S190"/>
      <c r="T190"/>
      <c r="U190"/>
    </row>
    <row r="191" spans="1:21" x14ac:dyDescent="0.2">
      <c r="A191" s="20">
        <v>43632</v>
      </c>
      <c r="B191" s="45">
        <v>0</v>
      </c>
      <c r="C191" s="22"/>
      <c r="D191" s="23"/>
      <c r="E191" s="42">
        <f>16.5-B191</f>
        <v>16.5</v>
      </c>
      <c r="F191" s="70">
        <f t="shared" si="8"/>
        <v>16.471050797122345</v>
      </c>
      <c r="G191" s="70">
        <f t="shared" si="9"/>
        <v>16.138807071166884</v>
      </c>
      <c r="H191" s="70">
        <f t="shared" si="10"/>
        <v>17.757274003765271</v>
      </c>
      <c r="I191" s="70">
        <f t="shared" si="11"/>
        <v>16.5</v>
      </c>
      <c r="J191" s="70">
        <f>$J$20-$I191</f>
        <v>0</v>
      </c>
      <c r="K191" s="69">
        <f>B191-J191</f>
        <v>0</v>
      </c>
      <c r="L191" s="70">
        <f>IF($L$20-$I191&gt;0,$L$20-$I191,0)</f>
        <v>0</v>
      </c>
      <c r="M191" s="70"/>
      <c r="O191"/>
      <c r="P191"/>
      <c r="Q191"/>
      <c r="R191"/>
      <c r="S191"/>
      <c r="T191"/>
      <c r="U191"/>
    </row>
    <row r="192" spans="1:21" x14ac:dyDescent="0.2">
      <c r="A192" s="20">
        <v>43633</v>
      </c>
      <c r="B192" s="45">
        <v>0</v>
      </c>
      <c r="C192" s="22"/>
      <c r="D192" s="23"/>
      <c r="E192" s="42">
        <f>16.5-B192</f>
        <v>16.5</v>
      </c>
      <c r="F192" s="70">
        <f t="shared" si="8"/>
        <v>16.574673422911015</v>
      </c>
      <c r="G192" s="70">
        <f t="shared" si="9"/>
        <v>16.471050797122345</v>
      </c>
      <c r="H192" s="70">
        <f t="shared" si="10"/>
        <v>16.138807071166877</v>
      </c>
      <c r="I192" s="70">
        <f t="shared" si="11"/>
        <v>16.5</v>
      </c>
      <c r="J192" s="70">
        <f>$J$20-$I192</f>
        <v>0</v>
      </c>
      <c r="K192" s="69">
        <f>B192-J192</f>
        <v>0</v>
      </c>
      <c r="L192" s="70">
        <f>IF($L$20-$I192&gt;0,$L$20-$I192,0)</f>
        <v>0</v>
      </c>
      <c r="M192" s="70"/>
      <c r="O192"/>
      <c r="P192"/>
      <c r="Q192"/>
      <c r="R192"/>
      <c r="S192"/>
      <c r="T192"/>
      <c r="U192"/>
    </row>
    <row r="193" spans="1:21" x14ac:dyDescent="0.2">
      <c r="A193" s="20">
        <v>43634</v>
      </c>
      <c r="B193" s="45">
        <v>0</v>
      </c>
      <c r="C193" s="22"/>
      <c r="D193" s="23"/>
      <c r="E193" s="42">
        <f>16.5-B193</f>
        <v>16.5</v>
      </c>
      <c r="F193" s="70">
        <f t="shared" si="8"/>
        <v>16.46748815569077</v>
      </c>
      <c r="G193" s="70">
        <f t="shared" si="9"/>
        <v>16.574673422911015</v>
      </c>
      <c r="H193" s="70">
        <f t="shared" si="10"/>
        <v>16.471050797122349</v>
      </c>
      <c r="I193" s="70">
        <f t="shared" si="11"/>
        <v>16.5</v>
      </c>
      <c r="J193" s="70">
        <f>$J$20-$I193</f>
        <v>0</v>
      </c>
      <c r="K193" s="69">
        <f>B193-J193</f>
        <v>0</v>
      </c>
      <c r="L193" s="70">
        <f>IF($L$20-$I193&gt;0,$L$20-$I193,0)</f>
        <v>0</v>
      </c>
      <c r="M193" s="70"/>
      <c r="O193"/>
      <c r="P193"/>
      <c r="Q193"/>
      <c r="R193"/>
      <c r="S193"/>
      <c r="T193"/>
      <c r="U193"/>
    </row>
    <row r="194" spans="1:21" x14ac:dyDescent="0.2">
      <c r="A194" s="20">
        <v>43635</v>
      </c>
      <c r="B194" s="45">
        <v>0</v>
      </c>
      <c r="C194" s="22"/>
      <c r="D194" s="23"/>
      <c r="E194" s="42">
        <f>16.5-B194</f>
        <v>16.5</v>
      </c>
      <c r="F194" s="70">
        <f t="shared" si="8"/>
        <v>16.503810351669443</v>
      </c>
      <c r="G194" s="70">
        <f t="shared" si="9"/>
        <v>16.467488155690774</v>
      </c>
      <c r="H194" s="70">
        <f t="shared" si="10"/>
        <v>16.574673422911015</v>
      </c>
      <c r="I194" s="70">
        <f t="shared" si="11"/>
        <v>16.5</v>
      </c>
      <c r="J194" s="70">
        <f>$J$20-$I194</f>
        <v>0</v>
      </c>
      <c r="K194" s="69">
        <f>B194-J194</f>
        <v>0</v>
      </c>
      <c r="L194" s="70">
        <f>IF($L$20-$I194&gt;0,$L$20-$I194,0)</f>
        <v>0</v>
      </c>
      <c r="M194" s="70"/>
      <c r="O194"/>
      <c r="P194"/>
      <c r="Q194"/>
      <c r="R194"/>
      <c r="S194"/>
      <c r="T194"/>
      <c r="U194"/>
    </row>
    <row r="195" spans="1:21" x14ac:dyDescent="0.2">
      <c r="A195" s="20">
        <v>43636</v>
      </c>
      <c r="B195" s="45">
        <v>0</v>
      </c>
      <c r="C195" s="22"/>
      <c r="D195" s="23"/>
      <c r="E195" s="42">
        <f>16.5-B195</f>
        <v>16.5</v>
      </c>
      <c r="F195" s="70">
        <f t="shared" si="8"/>
        <v>16.503513464883483</v>
      </c>
      <c r="G195" s="70">
        <f t="shared" si="9"/>
        <v>16.503810351669443</v>
      </c>
      <c r="H195" s="70">
        <f t="shared" si="10"/>
        <v>16.467488155690777</v>
      </c>
      <c r="I195" s="70">
        <f t="shared" si="11"/>
        <v>16.5</v>
      </c>
      <c r="J195" s="70">
        <f>$J$20-$I195</f>
        <v>0</v>
      </c>
      <c r="K195" s="69">
        <f>B195-J195</f>
        <v>0</v>
      </c>
      <c r="L195" s="70">
        <f>IF($L$20-$I195&gt;0,$L$20-$I195,0)</f>
        <v>0</v>
      </c>
      <c r="M195" s="70"/>
      <c r="O195"/>
      <c r="P195"/>
      <c r="Q195"/>
      <c r="R195"/>
      <c r="S195"/>
      <c r="T195"/>
      <c r="U195"/>
    </row>
    <row r="196" spans="1:21" x14ac:dyDescent="0.2">
      <c r="A196" s="20">
        <v>43637</v>
      </c>
      <c r="B196" s="45">
        <v>0.19999999999999929</v>
      </c>
      <c r="C196" s="22"/>
      <c r="D196" s="23"/>
      <c r="E196" s="42">
        <f>16.5-B196</f>
        <v>16.3</v>
      </c>
      <c r="F196" s="70">
        <f t="shared" si="8"/>
        <v>16.164274875613351</v>
      </c>
      <c r="G196" s="70">
        <f t="shared" si="9"/>
        <v>16.503513464883486</v>
      </c>
      <c r="H196" s="70">
        <f t="shared" si="10"/>
        <v>16.503810351669443</v>
      </c>
      <c r="I196" s="70">
        <f t="shared" si="11"/>
        <v>16.3</v>
      </c>
      <c r="J196" s="70">
        <f>$J$20-$I196</f>
        <v>0.19999999999999929</v>
      </c>
      <c r="K196" s="69">
        <f>B196-J196</f>
        <v>0</v>
      </c>
      <c r="L196" s="70">
        <f>IF($L$20-$I196&gt;0,$L$20-$I196,0)</f>
        <v>0</v>
      </c>
      <c r="M196" s="70"/>
      <c r="O196"/>
      <c r="P196"/>
      <c r="Q196"/>
      <c r="R196"/>
      <c r="S196"/>
      <c r="T196"/>
      <c r="U196"/>
    </row>
    <row r="197" spans="1:21" x14ac:dyDescent="0.2">
      <c r="A197" s="20">
        <v>43638</v>
      </c>
      <c r="B197" s="45">
        <v>0</v>
      </c>
      <c r="C197" s="22"/>
      <c r="D197" s="23"/>
      <c r="E197" s="42">
        <f>16.5-B197</f>
        <v>16.5</v>
      </c>
      <c r="F197" s="70">
        <f t="shared" si="8"/>
        <v>16.667276984712743</v>
      </c>
      <c r="G197" s="70">
        <f t="shared" si="9"/>
        <v>16.164274875613355</v>
      </c>
      <c r="H197" s="70">
        <f t="shared" si="10"/>
        <v>16.503513464883486</v>
      </c>
      <c r="I197" s="70">
        <f t="shared" si="11"/>
        <v>16.5</v>
      </c>
      <c r="J197" s="70">
        <f>$J$20-$I197</f>
        <v>0</v>
      </c>
      <c r="K197" s="69">
        <f>B197-J197</f>
        <v>0</v>
      </c>
      <c r="L197" s="70">
        <f>IF($L$20-$I197&gt;0,$L$20-$I197,0)</f>
        <v>0</v>
      </c>
      <c r="M197" s="70"/>
      <c r="O197"/>
      <c r="P197"/>
      <c r="Q197"/>
      <c r="R197"/>
      <c r="S197"/>
      <c r="T197"/>
      <c r="U197"/>
    </row>
    <row r="198" spans="1:21" x14ac:dyDescent="0.2">
      <c r="A198" s="20">
        <v>43639</v>
      </c>
      <c r="B198" s="45">
        <v>0</v>
      </c>
      <c r="C198" s="22"/>
      <c r="D198" s="28"/>
      <c r="E198" s="42">
        <f>16.5-B198</f>
        <v>16.5</v>
      </c>
      <c r="F198" s="70">
        <f t="shared" si="8"/>
        <v>16.472315695041406</v>
      </c>
      <c r="G198" s="70">
        <f t="shared" si="9"/>
        <v>16.667276984712743</v>
      </c>
      <c r="H198" s="70">
        <f t="shared" si="10"/>
        <v>16.164274875613351</v>
      </c>
      <c r="I198" s="70">
        <f t="shared" si="11"/>
        <v>16.5</v>
      </c>
      <c r="J198" s="70">
        <f>$J$20-$I198</f>
        <v>0</v>
      </c>
      <c r="K198" s="69">
        <f>B198-J198</f>
        <v>0</v>
      </c>
      <c r="L198" s="70">
        <f>IF($L$20-$I198&gt;0,$L$20-$I198,0)</f>
        <v>0</v>
      </c>
      <c r="M198" s="70"/>
      <c r="O198"/>
      <c r="P198"/>
      <c r="Q198"/>
      <c r="R198"/>
      <c r="S198"/>
      <c r="T198"/>
      <c r="U198"/>
    </row>
    <row r="199" spans="1:21" x14ac:dyDescent="0.2">
      <c r="A199" s="20">
        <v>43640</v>
      </c>
      <c r="B199" s="45">
        <v>0</v>
      </c>
      <c r="C199" s="22"/>
      <c r="D199" s="23"/>
      <c r="E199" s="42">
        <f>16.5-B199</f>
        <v>16.5</v>
      </c>
      <c r="F199" s="70">
        <f t="shared" si="8"/>
        <v>16.485962655027176</v>
      </c>
      <c r="G199" s="70">
        <f t="shared" si="9"/>
        <v>16.472315695041399</v>
      </c>
      <c r="H199" s="70">
        <f t="shared" si="10"/>
        <v>16.667276984712743</v>
      </c>
      <c r="I199" s="70">
        <f t="shared" si="11"/>
        <v>16.5</v>
      </c>
      <c r="J199" s="70">
        <f>$J$20-$I199</f>
        <v>0</v>
      </c>
      <c r="K199" s="69">
        <f>B199-J199</f>
        <v>0</v>
      </c>
      <c r="L199" s="70">
        <f>IF($L$20-$I199&gt;0,$L$20-$I199,0)</f>
        <v>0</v>
      </c>
      <c r="M199" s="70"/>
      <c r="O199"/>
      <c r="P199"/>
      <c r="Q199"/>
      <c r="R199"/>
      <c r="S199"/>
      <c r="T199"/>
      <c r="U199"/>
    </row>
    <row r="200" spans="1:21" x14ac:dyDescent="0.2">
      <c r="A200" s="20">
        <v>43641</v>
      </c>
      <c r="B200" s="45">
        <v>0</v>
      </c>
      <c r="C200" s="22"/>
      <c r="D200" s="23"/>
      <c r="E200" s="42">
        <f>16.5-B200</f>
        <v>16.5</v>
      </c>
      <c r="F200" s="70">
        <f t="shared" si="8"/>
        <v>16.511632723312847</v>
      </c>
      <c r="G200" s="70">
        <f t="shared" si="9"/>
        <v>16.485962655027176</v>
      </c>
      <c r="H200" s="70">
        <f t="shared" si="10"/>
        <v>16.472315695041384</v>
      </c>
      <c r="I200" s="70">
        <f t="shared" si="11"/>
        <v>16.5</v>
      </c>
      <c r="J200" s="70">
        <f>$J$20-$I200</f>
        <v>0</v>
      </c>
      <c r="K200" s="69">
        <f>B200-J200</f>
        <v>0</v>
      </c>
      <c r="L200" s="70">
        <f>IF($L$20-$I200&gt;0,$L$20-$I200,0)</f>
        <v>0</v>
      </c>
      <c r="M200" s="70"/>
      <c r="O200"/>
      <c r="P200"/>
      <c r="Q200"/>
      <c r="R200"/>
      <c r="S200"/>
      <c r="T200"/>
      <c r="U200"/>
    </row>
    <row r="201" spans="1:21" x14ac:dyDescent="0.2">
      <c r="A201" s="20">
        <v>43642</v>
      </c>
      <c r="B201" s="45">
        <v>0</v>
      </c>
      <c r="C201" s="22"/>
      <c r="D201" s="23"/>
      <c r="E201" s="42">
        <f>16.5-B201</f>
        <v>16.5</v>
      </c>
      <c r="F201" s="70">
        <f t="shared" si="8"/>
        <v>16.496523195839046</v>
      </c>
      <c r="G201" s="70">
        <f t="shared" si="9"/>
        <v>16.51163272331285</v>
      </c>
      <c r="H201" s="70">
        <f t="shared" si="10"/>
        <v>16.48596265502718</v>
      </c>
      <c r="I201" s="70">
        <f t="shared" si="11"/>
        <v>16.5</v>
      </c>
      <c r="J201" s="70">
        <f>$J$20-$I201</f>
        <v>0</v>
      </c>
      <c r="K201" s="69">
        <f>B201-J201</f>
        <v>0</v>
      </c>
      <c r="L201" s="70">
        <f>IF($L$20-$I201&gt;0,$L$20-$I201,0)</f>
        <v>0</v>
      </c>
      <c r="M201" s="70"/>
      <c r="O201"/>
      <c r="P201"/>
      <c r="Q201"/>
      <c r="R201"/>
      <c r="S201"/>
      <c r="T201"/>
      <c r="U201"/>
    </row>
    <row r="202" spans="1:21" x14ac:dyDescent="0.2">
      <c r="A202" s="20">
        <v>43643</v>
      </c>
      <c r="B202" s="45">
        <v>0</v>
      </c>
      <c r="C202" s="22"/>
      <c r="D202" s="23"/>
      <c r="E202" s="42">
        <f>16.5-B202</f>
        <v>16.5</v>
      </c>
      <c r="F202" s="70">
        <f t="shared" si="8"/>
        <v>16.499799614861669</v>
      </c>
      <c r="G202" s="70">
        <f t="shared" si="9"/>
        <v>16.496523195839046</v>
      </c>
      <c r="H202" s="70">
        <f t="shared" si="10"/>
        <v>16.51163272331285</v>
      </c>
      <c r="I202" s="70">
        <f t="shared" si="11"/>
        <v>16.5</v>
      </c>
      <c r="J202" s="70">
        <f>$J$20-$I202</f>
        <v>0</v>
      </c>
      <c r="K202" s="69">
        <f>B202-J202</f>
        <v>0</v>
      </c>
      <c r="L202" s="70">
        <f>IF($L$20-$I202&gt;0,$L$20-$I202,0)</f>
        <v>0</v>
      </c>
      <c r="M202" s="70"/>
      <c r="O202"/>
      <c r="P202"/>
      <c r="Q202"/>
      <c r="R202"/>
      <c r="S202"/>
      <c r="T202"/>
      <c r="U202"/>
    </row>
    <row r="203" spans="1:21" x14ac:dyDescent="0.2">
      <c r="A203" s="20">
        <v>43644</v>
      </c>
      <c r="B203" s="45">
        <v>0</v>
      </c>
      <c r="C203" s="22"/>
      <c r="D203" s="23"/>
      <c r="E203" s="42">
        <f>16.5-B203</f>
        <v>16.5</v>
      </c>
      <c r="F203" s="70">
        <f t="shared" si="8"/>
        <v>16.500679659929325</v>
      </c>
      <c r="G203" s="70">
        <f t="shared" si="9"/>
        <v>16.499799614861669</v>
      </c>
      <c r="H203" s="70">
        <f t="shared" si="10"/>
        <v>16.496523195839046</v>
      </c>
      <c r="I203" s="70">
        <f t="shared" si="11"/>
        <v>16.5</v>
      </c>
      <c r="J203" s="70">
        <f>$J$20-$I203</f>
        <v>0</v>
      </c>
      <c r="K203" s="69">
        <f>B203-J203</f>
        <v>0</v>
      </c>
      <c r="L203" s="70">
        <f>IF($L$20-$I203&gt;0,$L$20-$I203,0)</f>
        <v>0</v>
      </c>
      <c r="M203" s="70"/>
      <c r="O203"/>
      <c r="P203"/>
      <c r="Q203"/>
      <c r="R203"/>
      <c r="S203"/>
      <c r="T203"/>
      <c r="U203"/>
    </row>
    <row r="204" spans="1:21" x14ac:dyDescent="0.2">
      <c r="A204" s="20">
        <v>43645</v>
      </c>
      <c r="B204" s="47">
        <v>0</v>
      </c>
      <c r="C204" s="22"/>
      <c r="D204" s="23"/>
      <c r="E204" s="42">
        <f>16.5-B204</f>
        <v>16.5</v>
      </c>
      <c r="F204" s="70">
        <f t="shared" si="8"/>
        <v>16.499693567558392</v>
      </c>
      <c r="G204" s="70">
        <f t="shared" si="9"/>
        <v>16.500679659929325</v>
      </c>
      <c r="H204" s="70">
        <f t="shared" si="10"/>
        <v>16.499799614861672</v>
      </c>
      <c r="I204" s="70">
        <f t="shared" si="11"/>
        <v>16.5</v>
      </c>
      <c r="J204" s="70">
        <f>$J$20-$I204</f>
        <v>0</v>
      </c>
      <c r="K204" s="69">
        <f>B204-J204</f>
        <v>0</v>
      </c>
      <c r="L204" s="70">
        <f>IF($L$20-$I204&gt;0,$L$20-$I204,0)</f>
        <v>0</v>
      </c>
      <c r="M204" s="70"/>
      <c r="O204"/>
      <c r="P204"/>
      <c r="Q204"/>
      <c r="R204"/>
      <c r="S204"/>
      <c r="T204"/>
      <c r="U204"/>
    </row>
    <row r="205" spans="1:21" x14ac:dyDescent="0.2">
      <c r="A205" s="20">
        <v>43646</v>
      </c>
      <c r="B205" s="48">
        <v>0</v>
      </c>
      <c r="C205" s="24">
        <v>17.600000000000001</v>
      </c>
      <c r="D205" s="25">
        <v>18</v>
      </c>
      <c r="E205" s="42">
        <f>16.5-B205</f>
        <v>16.5</v>
      </c>
      <c r="F205" s="70">
        <f t="shared" si="8"/>
        <v>16.500039939565916</v>
      </c>
      <c r="G205" s="70">
        <f t="shared" si="9"/>
        <v>16.499693567558392</v>
      </c>
      <c r="H205" s="70">
        <f t="shared" si="10"/>
        <v>16.500679659929325</v>
      </c>
      <c r="I205" s="70">
        <f t="shared" si="11"/>
        <v>16.5</v>
      </c>
      <c r="J205" s="70">
        <f>$J$20-$I205</f>
        <v>0</v>
      </c>
      <c r="K205" s="69">
        <f>B205-J205</f>
        <v>0</v>
      </c>
      <c r="L205" s="70">
        <f>IF($L$20-$I205&gt;0,$L$20-$I205,0)</f>
        <v>0</v>
      </c>
      <c r="M205" s="70"/>
      <c r="O205"/>
      <c r="P205"/>
      <c r="Q205"/>
      <c r="R205"/>
      <c r="S205"/>
      <c r="T205"/>
      <c r="U205"/>
    </row>
    <row r="206" spans="1:21" x14ac:dyDescent="0.2">
      <c r="A206" s="20">
        <v>43647</v>
      </c>
      <c r="B206" s="47">
        <v>0</v>
      </c>
      <c r="C206" s="22"/>
      <c r="D206" s="23"/>
      <c r="E206" s="42">
        <f>16.5-B206</f>
        <v>16.5</v>
      </c>
      <c r="F206" s="70">
        <f t="shared" si="8"/>
        <v>16.500031102290645</v>
      </c>
      <c r="G206" s="70">
        <f t="shared" si="9"/>
        <v>16.500039939565912</v>
      </c>
      <c r="H206" s="70">
        <f t="shared" si="10"/>
        <v>16.499693567558385</v>
      </c>
      <c r="I206" s="70">
        <f t="shared" si="11"/>
        <v>16.5</v>
      </c>
      <c r="J206" s="70">
        <f>$J$20-$I206</f>
        <v>0</v>
      </c>
      <c r="K206" s="69">
        <f>B206-J206</f>
        <v>0</v>
      </c>
      <c r="L206" s="70">
        <f>IF($L$20-$I206&gt;0,$L$20-$I206,0)</f>
        <v>0</v>
      </c>
      <c r="M206" s="70"/>
      <c r="O206"/>
      <c r="P206"/>
      <c r="Q206"/>
      <c r="R206"/>
      <c r="S206"/>
      <c r="T206"/>
      <c r="U206"/>
    </row>
    <row r="207" spans="1:21" x14ac:dyDescent="0.2">
      <c r="A207" s="20">
        <v>43648</v>
      </c>
      <c r="B207" s="47">
        <v>0</v>
      </c>
      <c r="C207" s="22"/>
      <c r="D207" s="23"/>
      <c r="E207" s="42">
        <f>16.5-B207</f>
        <v>16.5</v>
      </c>
      <c r="F207" s="70">
        <f t="shared" si="8"/>
        <v>16.499977792260356</v>
      </c>
      <c r="G207" s="70">
        <f t="shared" si="9"/>
        <v>16.500031102290649</v>
      </c>
      <c r="H207" s="70">
        <f t="shared" si="10"/>
        <v>16.500039939565916</v>
      </c>
      <c r="I207" s="70">
        <f t="shared" si="11"/>
        <v>16.5</v>
      </c>
      <c r="J207" s="70">
        <f>$J$20-$I207</f>
        <v>0</v>
      </c>
      <c r="K207" s="69">
        <f>B207-J207</f>
        <v>0</v>
      </c>
      <c r="L207" s="70">
        <f>IF($L$20-$I207&gt;0,$L$20-$I207,0)</f>
        <v>0</v>
      </c>
      <c r="M207" s="70"/>
      <c r="O207"/>
      <c r="P207"/>
      <c r="Q207"/>
      <c r="R207"/>
      <c r="S207"/>
      <c r="T207"/>
      <c r="U207"/>
    </row>
    <row r="208" spans="1:21" x14ac:dyDescent="0.2">
      <c r="A208" s="20">
        <v>43649</v>
      </c>
      <c r="B208" s="47">
        <v>0</v>
      </c>
      <c r="C208" s="22"/>
      <c r="D208" s="23"/>
      <c r="E208" s="42">
        <f>16.5-B208</f>
        <v>16.5</v>
      </c>
      <c r="F208" s="70">
        <f t="shared" si="8"/>
        <v>16.500005920154713</v>
      </c>
      <c r="G208" s="70">
        <f t="shared" si="9"/>
        <v>16.499977792260356</v>
      </c>
      <c r="H208" s="70">
        <f t="shared" si="10"/>
        <v>16.500031102290649</v>
      </c>
      <c r="I208" s="70">
        <f t="shared" si="11"/>
        <v>16.5</v>
      </c>
      <c r="J208" s="70">
        <f>$J$20-$I208</f>
        <v>0</v>
      </c>
      <c r="K208" s="69">
        <f>B208-J208</f>
        <v>0</v>
      </c>
      <c r="L208" s="70">
        <f>IF($L$20-$I208&gt;0,$L$20-$I208,0)</f>
        <v>0</v>
      </c>
      <c r="M208" s="70"/>
      <c r="O208"/>
      <c r="P208"/>
      <c r="Q208"/>
      <c r="R208"/>
      <c r="S208"/>
      <c r="T208"/>
      <c r="U208"/>
    </row>
    <row r="209" spans="1:21" x14ac:dyDescent="0.2">
      <c r="A209" s="20">
        <v>43650</v>
      </c>
      <c r="B209" s="47">
        <v>0</v>
      </c>
      <c r="C209" s="22"/>
      <c r="D209" s="23"/>
      <c r="E209" s="42">
        <f>16.5-B209</f>
        <v>16.5</v>
      </c>
      <c r="F209" s="70">
        <f t="shared" si="8"/>
        <v>16.500000741212585</v>
      </c>
      <c r="G209" s="70">
        <f t="shared" si="9"/>
        <v>16.500005920154713</v>
      </c>
      <c r="H209" s="70">
        <f t="shared" si="10"/>
        <v>16.499977792260346</v>
      </c>
      <c r="I209" s="70">
        <f t="shared" si="11"/>
        <v>16.5</v>
      </c>
      <c r="J209" s="70">
        <f>$J$20-$I209</f>
        <v>0</v>
      </c>
      <c r="K209" s="69">
        <f>B209-J209</f>
        <v>0</v>
      </c>
      <c r="L209" s="70">
        <f>IF($L$20-$I209&gt;0,$L$20-$I209,0)</f>
        <v>0</v>
      </c>
      <c r="M209" s="70"/>
      <c r="O209"/>
      <c r="P209"/>
      <c r="Q209"/>
      <c r="R209"/>
      <c r="S209"/>
      <c r="T209"/>
      <c r="U209"/>
    </row>
    <row r="210" spans="1:21" x14ac:dyDescent="0.2">
      <c r="A210" s="20">
        <v>43651</v>
      </c>
      <c r="B210" s="47">
        <v>0</v>
      </c>
      <c r="C210" s="22"/>
      <c r="D210" s="23"/>
      <c r="E210" s="42">
        <f>16.5-B210</f>
        <v>16.5</v>
      </c>
      <c r="F210" s="70">
        <f t="shared" si="8"/>
        <v>16.499998642701254</v>
      </c>
      <c r="G210" s="70">
        <f t="shared" si="9"/>
        <v>16.500000741212588</v>
      </c>
      <c r="H210" s="70">
        <f t="shared" si="10"/>
        <v>16.500005920154717</v>
      </c>
      <c r="I210" s="70">
        <f t="shared" si="11"/>
        <v>16.5</v>
      </c>
      <c r="J210" s="70">
        <f>$J$20-$I210</f>
        <v>0</v>
      </c>
      <c r="K210" s="69">
        <f>B210-J210</f>
        <v>0</v>
      </c>
      <c r="L210" s="70">
        <f>IF($L$20-$I210&gt;0,$L$20-$I210,0)</f>
        <v>0</v>
      </c>
      <c r="M210" s="70"/>
      <c r="O210"/>
      <c r="P210"/>
      <c r="Q210"/>
      <c r="R210"/>
      <c r="S210"/>
      <c r="T210"/>
      <c r="U210"/>
    </row>
    <row r="211" spans="1:21" x14ac:dyDescent="0.2">
      <c r="A211" s="20">
        <v>43652</v>
      </c>
      <c r="B211" s="47">
        <v>0</v>
      </c>
      <c r="C211" s="22"/>
      <c r="D211" s="23"/>
      <c r="E211" s="42">
        <f>16.5-B211</f>
        <v>16.5</v>
      </c>
      <c r="F211" s="70">
        <f t="shared" si="8"/>
        <v>16.500000555113946</v>
      </c>
      <c r="G211" s="70">
        <f t="shared" si="9"/>
        <v>16.499998642701247</v>
      </c>
      <c r="H211" s="70">
        <f t="shared" si="10"/>
        <v>16.500000741212578</v>
      </c>
      <c r="I211" s="70">
        <f t="shared" si="11"/>
        <v>16.5</v>
      </c>
      <c r="J211" s="70">
        <f>$J$20-$I211</f>
        <v>0</v>
      </c>
      <c r="K211" s="69">
        <f>B211-J211</f>
        <v>0</v>
      </c>
      <c r="L211" s="70">
        <f>IF($L$20-$I211&gt;0,$L$20-$I211,0)</f>
        <v>0</v>
      </c>
      <c r="M211" s="70"/>
      <c r="O211"/>
      <c r="P211"/>
      <c r="Q211"/>
      <c r="R211"/>
      <c r="S211"/>
      <c r="T211"/>
      <c r="U211"/>
    </row>
    <row r="212" spans="1:21" x14ac:dyDescent="0.2">
      <c r="A212" s="20">
        <v>43653</v>
      </c>
      <c r="B212" s="47">
        <v>0</v>
      </c>
      <c r="C212" s="22"/>
      <c r="D212" s="23"/>
      <c r="E212" s="42">
        <f>16.5-B212</f>
        <v>16.5</v>
      </c>
      <c r="F212" s="70">
        <f t="shared" si="8"/>
        <v>16.499999948659486</v>
      </c>
      <c r="G212" s="70">
        <f t="shared" si="9"/>
        <v>16.500000555113946</v>
      </c>
      <c r="H212" s="70">
        <f t="shared" si="10"/>
        <v>16.49999864270124</v>
      </c>
      <c r="I212" s="70">
        <f t="shared" si="11"/>
        <v>16.5</v>
      </c>
      <c r="J212" s="70">
        <f>$J$20-$I212</f>
        <v>0</v>
      </c>
      <c r="K212" s="69">
        <f>B212-J212</f>
        <v>0</v>
      </c>
      <c r="L212" s="70">
        <f>IF($L$20-$I212&gt;0,$L$20-$I212,0)</f>
        <v>0</v>
      </c>
      <c r="M212" s="70"/>
      <c r="O212"/>
      <c r="P212"/>
      <c r="Q212"/>
      <c r="R212"/>
      <c r="S212"/>
      <c r="T212"/>
      <c r="U212"/>
    </row>
    <row r="213" spans="1:21" x14ac:dyDescent="0.2">
      <c r="A213" s="20">
        <v>43654</v>
      </c>
      <c r="B213" s="47">
        <v>0.59999999999999964</v>
      </c>
      <c r="C213" s="22"/>
      <c r="D213" s="28"/>
      <c r="E213" s="42">
        <f>16.5-B213</f>
        <v>15.9</v>
      </c>
      <c r="F213" s="70">
        <f t="shared" si="8"/>
        <v>15.499999933151265</v>
      </c>
      <c r="G213" s="70">
        <f t="shared" si="9"/>
        <v>16.499999948659489</v>
      </c>
      <c r="H213" s="70">
        <f t="shared" si="10"/>
        <v>16.500000555113949</v>
      </c>
      <c r="I213" s="70">
        <f t="shared" si="11"/>
        <v>15.9</v>
      </c>
      <c r="J213" s="70">
        <f>$J$20-$I213</f>
        <v>0.59999999999999964</v>
      </c>
      <c r="K213" s="69">
        <f>B213-J213</f>
        <v>0</v>
      </c>
      <c r="L213" s="70">
        <f>IF($L$20-$I213&gt;0,$L$20-$I213,0)</f>
        <v>0</v>
      </c>
      <c r="M213" s="70"/>
      <c r="O213"/>
      <c r="P213"/>
      <c r="Q213"/>
      <c r="R213"/>
      <c r="S213"/>
      <c r="T213"/>
      <c r="U213"/>
    </row>
    <row r="214" spans="1:21" x14ac:dyDescent="0.2">
      <c r="A214" s="20">
        <v>43655</v>
      </c>
      <c r="B214" s="47">
        <v>0.69999999999999929</v>
      </c>
      <c r="C214" s="22"/>
      <c r="D214" s="23"/>
      <c r="E214" s="42">
        <f>16.5-B214</f>
        <v>15.8</v>
      </c>
      <c r="F214" s="70">
        <f t="shared" si="8"/>
        <v>15.833333375314455</v>
      </c>
      <c r="G214" s="70">
        <f t="shared" si="9"/>
        <v>15.499999933151265</v>
      </c>
      <c r="H214" s="70">
        <f t="shared" si="10"/>
        <v>16.499999948659489</v>
      </c>
      <c r="I214" s="70">
        <f t="shared" si="11"/>
        <v>15.8</v>
      </c>
      <c r="J214" s="70">
        <f>$J$20-$I214</f>
        <v>0.69999999999999929</v>
      </c>
      <c r="K214" s="69">
        <f>B214-J214</f>
        <v>0</v>
      </c>
      <c r="L214" s="70">
        <f>IF($L$20-$I214&gt;0,$L$20-$I214,0)</f>
        <v>0</v>
      </c>
      <c r="M214" s="70"/>
      <c r="O214"/>
      <c r="P214"/>
      <c r="Q214"/>
      <c r="R214"/>
      <c r="S214"/>
      <c r="T214"/>
      <c r="U214"/>
    </row>
    <row r="215" spans="1:21" x14ac:dyDescent="0.2">
      <c r="A215" s="20">
        <v>43656</v>
      </c>
      <c r="B215" s="47">
        <v>0</v>
      </c>
      <c r="C215" s="22"/>
      <c r="D215" s="23"/>
      <c r="E215" s="42">
        <f>16.5-B215</f>
        <v>16.5</v>
      </c>
      <c r="F215" s="70">
        <f t="shared" si="8"/>
        <v>16.999999990150894</v>
      </c>
      <c r="G215" s="70">
        <f t="shared" si="9"/>
        <v>15.833333375314458</v>
      </c>
      <c r="H215" s="70">
        <f t="shared" si="10"/>
        <v>15.499999933151267</v>
      </c>
      <c r="I215" s="70">
        <f t="shared" si="11"/>
        <v>16.5</v>
      </c>
      <c r="J215" s="70">
        <f>$J$20-$I215</f>
        <v>0</v>
      </c>
      <c r="K215" s="69">
        <f>B215-J215</f>
        <v>0</v>
      </c>
      <c r="L215" s="70">
        <f>IF($L$20-$I215&gt;0,$L$20-$I215,0)</f>
        <v>0</v>
      </c>
      <c r="M215" s="70"/>
      <c r="O215"/>
      <c r="P215"/>
      <c r="Q215"/>
      <c r="R215"/>
      <c r="S215"/>
      <c r="T215"/>
      <c r="U215"/>
    </row>
    <row r="216" spans="1:21" x14ac:dyDescent="0.2">
      <c r="A216" s="20">
        <v>43657</v>
      </c>
      <c r="B216" s="47">
        <v>0</v>
      </c>
      <c r="C216" s="22"/>
      <c r="D216" s="23"/>
      <c r="E216" s="42">
        <f>16.5-B216</f>
        <v>16.5</v>
      </c>
      <c r="F216" s="70">
        <f t="shared" si="8"/>
        <v>16.361111109038809</v>
      </c>
      <c r="G216" s="70">
        <f t="shared" si="9"/>
        <v>16.999999990150894</v>
      </c>
      <c r="H216" s="70">
        <f t="shared" si="10"/>
        <v>15.83333337531446</v>
      </c>
      <c r="I216" s="70">
        <f t="shared" si="11"/>
        <v>16.5</v>
      </c>
      <c r="J216" s="70">
        <f>$J$20-$I216</f>
        <v>0</v>
      </c>
      <c r="K216" s="69">
        <f>B216-J216</f>
        <v>0</v>
      </c>
      <c r="L216" s="70">
        <f>IF($L$20-$I216&gt;0,$L$20-$I216,0)</f>
        <v>0</v>
      </c>
      <c r="M216" s="70"/>
      <c r="O216"/>
      <c r="P216"/>
      <c r="Q216"/>
      <c r="R216"/>
      <c r="S216"/>
      <c r="T216"/>
      <c r="U216"/>
    </row>
    <row r="217" spans="1:21" x14ac:dyDescent="0.2">
      <c r="A217" s="20">
        <v>43658</v>
      </c>
      <c r="B217" s="47">
        <v>0</v>
      </c>
      <c r="C217" s="22"/>
      <c r="D217" s="23"/>
      <c r="E217" s="42">
        <f>16.5-B217</f>
        <v>16.5</v>
      </c>
      <c r="F217" s="70">
        <f t="shared" si="8"/>
        <v>16.48611111378878</v>
      </c>
      <c r="G217" s="70">
        <f t="shared" si="9"/>
        <v>16.361111109038809</v>
      </c>
      <c r="H217" s="70">
        <f t="shared" si="10"/>
        <v>16.999999990150883</v>
      </c>
      <c r="I217" s="70">
        <f t="shared" si="11"/>
        <v>16.5</v>
      </c>
      <c r="J217" s="70">
        <f>$J$20-$I217</f>
        <v>0</v>
      </c>
      <c r="K217" s="69">
        <f>B217-J217</f>
        <v>0</v>
      </c>
      <c r="L217" s="70">
        <f>IF($L$20-$I217&gt;0,$L$20-$I217,0)</f>
        <v>0</v>
      </c>
      <c r="M217" s="70"/>
      <c r="O217"/>
      <c r="P217"/>
      <c r="Q217"/>
      <c r="R217"/>
      <c r="S217"/>
      <c r="T217"/>
      <c r="U217"/>
    </row>
    <row r="218" spans="1:21" x14ac:dyDescent="0.2">
      <c r="A218" s="20">
        <v>43659</v>
      </c>
      <c r="B218" s="47">
        <v>0</v>
      </c>
      <c r="C218" s="22"/>
      <c r="D218" s="23"/>
      <c r="E218" s="42">
        <f>16.5-B218</f>
        <v>16.5</v>
      </c>
      <c r="F218" s="70">
        <f t="shared" ref="F218:F281" si="12">(E218-$G$20*F217-$H$20*G217)/$F$20</f>
        <v>16.530092591599143</v>
      </c>
      <c r="G218" s="70">
        <f t="shared" ref="G218:G281" si="13">(E218-$F$20*F218-$H$20*G217)/$G$20</f>
        <v>16.48611111378878</v>
      </c>
      <c r="H218" s="70">
        <f t="shared" ref="H218:H281" si="14">(E218-$F$20*F218-$G$20*G218)/$H$20</f>
        <v>16.361111109038802</v>
      </c>
      <c r="I218" s="70">
        <f t="shared" ref="I218:I281" si="15">(F218*$F$20+G218*$G$20+H218*$H$20)</f>
        <v>16.5</v>
      </c>
      <c r="J218" s="70">
        <f>$J$20-$I218</f>
        <v>0</v>
      </c>
      <c r="K218" s="69">
        <f>B218-J218</f>
        <v>0</v>
      </c>
      <c r="L218" s="70">
        <f>IF($L$20-$I218&gt;0,$L$20-$I218,0)</f>
        <v>0</v>
      </c>
      <c r="M218" s="70"/>
      <c r="O218"/>
      <c r="P218"/>
      <c r="Q218"/>
      <c r="R218"/>
      <c r="S218"/>
      <c r="T218"/>
      <c r="U218"/>
    </row>
    <row r="219" spans="1:21" x14ac:dyDescent="0.2">
      <c r="A219" s="20">
        <v>43660</v>
      </c>
      <c r="B219" s="47">
        <v>0</v>
      </c>
      <c r="C219" s="22"/>
      <c r="D219" s="23"/>
      <c r="E219" s="42">
        <f>16.5-B219</f>
        <v>16.5</v>
      </c>
      <c r="F219" s="70">
        <f t="shared" si="12"/>
        <v>16.487268518568964</v>
      </c>
      <c r="G219" s="70">
        <f t="shared" si="13"/>
        <v>16.530092591599146</v>
      </c>
      <c r="H219" s="70">
        <f t="shared" si="14"/>
        <v>16.486111113788784</v>
      </c>
      <c r="I219" s="70">
        <f t="shared" si="15"/>
        <v>16.5</v>
      </c>
      <c r="J219" s="70">
        <f>$J$20-$I219</f>
        <v>0</v>
      </c>
      <c r="K219" s="69">
        <f>B219-J219</f>
        <v>0</v>
      </c>
      <c r="L219" s="70">
        <f>IF($L$20-$I219&gt;0,$L$20-$I219,0)</f>
        <v>0</v>
      </c>
      <c r="M219" s="70"/>
      <c r="O219"/>
      <c r="P219"/>
      <c r="Q219"/>
      <c r="R219"/>
      <c r="S219"/>
      <c r="T219"/>
      <c r="U219"/>
    </row>
    <row r="220" spans="1:21" x14ac:dyDescent="0.2">
      <c r="A220" s="20">
        <v>43661</v>
      </c>
      <c r="B220" s="47">
        <v>1.0999999999999996</v>
      </c>
      <c r="C220" s="22"/>
      <c r="D220" s="23"/>
      <c r="E220" s="42">
        <f>16.5-B220</f>
        <v>15.4</v>
      </c>
      <c r="F220" s="70">
        <f t="shared" si="12"/>
        <v>14.668016975448992</v>
      </c>
      <c r="G220" s="70">
        <f t="shared" si="13"/>
        <v>16.487268518568971</v>
      </c>
      <c r="H220" s="70">
        <f t="shared" si="14"/>
        <v>16.530092591599146</v>
      </c>
      <c r="I220" s="70">
        <f t="shared" si="15"/>
        <v>15.400000000000002</v>
      </c>
      <c r="J220" s="70">
        <f>$J$20-$I220</f>
        <v>1.0999999999999979</v>
      </c>
      <c r="K220" s="69">
        <f>B220-J220</f>
        <v>1.7763568394002505E-15</v>
      </c>
      <c r="L220" s="70">
        <f>IF($L$20-$I220&gt;0,$L$20-$I220,0)</f>
        <v>0</v>
      </c>
      <c r="M220" s="70"/>
      <c r="O220"/>
      <c r="P220"/>
      <c r="Q220"/>
      <c r="R220"/>
      <c r="S220"/>
      <c r="T220"/>
      <c r="U220"/>
    </row>
    <row r="221" spans="1:21" x14ac:dyDescent="0.2">
      <c r="A221" s="20">
        <v>43662</v>
      </c>
      <c r="B221" s="47">
        <v>0.69999999999999929</v>
      </c>
      <c r="C221" s="22"/>
      <c r="D221" s="23"/>
      <c r="E221" s="42">
        <f>16.5-B221</f>
        <v>15.8</v>
      </c>
      <c r="F221" s="70">
        <f t="shared" si="12"/>
        <v>16.251446759180677</v>
      </c>
      <c r="G221" s="70">
        <f t="shared" si="13"/>
        <v>14.668016975448994</v>
      </c>
      <c r="H221" s="70">
        <f t="shared" si="14"/>
        <v>16.487268518568968</v>
      </c>
      <c r="I221" s="70">
        <f t="shared" si="15"/>
        <v>15.8</v>
      </c>
      <c r="J221" s="70">
        <f>$J$20-$I221</f>
        <v>0.69999999999999929</v>
      </c>
      <c r="K221" s="69">
        <f>B221-J221</f>
        <v>0</v>
      </c>
      <c r="L221" s="70">
        <f>IF($L$20-$I221&gt;0,$L$20-$I221,0)</f>
        <v>0</v>
      </c>
      <c r="M221" s="70"/>
      <c r="O221"/>
      <c r="P221"/>
      <c r="Q221"/>
      <c r="R221"/>
      <c r="S221"/>
      <c r="T221"/>
      <c r="U221"/>
    </row>
    <row r="222" spans="1:21" x14ac:dyDescent="0.2">
      <c r="A222" s="20">
        <v>43663</v>
      </c>
      <c r="B222" s="47">
        <v>0</v>
      </c>
      <c r="C222" s="22"/>
      <c r="D222" s="23"/>
      <c r="E222" s="42">
        <f>16.5-B222</f>
        <v>16.5</v>
      </c>
      <c r="F222" s="70">
        <f t="shared" si="12"/>
        <v>16.929607124501498</v>
      </c>
      <c r="G222" s="70">
        <f t="shared" si="13"/>
        <v>16.251446759180673</v>
      </c>
      <c r="H222" s="70">
        <f t="shared" si="14"/>
        <v>14.668016975448994</v>
      </c>
      <c r="I222" s="70">
        <f t="shared" si="15"/>
        <v>16.5</v>
      </c>
      <c r="J222" s="70">
        <f>$J$20-$I222</f>
        <v>0</v>
      </c>
      <c r="K222" s="69">
        <f>B222-J222</f>
        <v>0</v>
      </c>
      <c r="L222" s="70">
        <f>IF($L$20-$I222&gt;0,$L$20-$I222,0)</f>
        <v>0</v>
      </c>
      <c r="M222" s="70"/>
      <c r="O222"/>
      <c r="P222"/>
      <c r="Q222"/>
      <c r="R222"/>
      <c r="S222"/>
      <c r="T222"/>
      <c r="U222"/>
    </row>
    <row r="223" spans="1:21" x14ac:dyDescent="0.2">
      <c r="A223" s="20">
        <v>43664</v>
      </c>
      <c r="B223" s="47">
        <v>0</v>
      </c>
      <c r="C223" s="22"/>
      <c r="D223" s="23"/>
      <c r="E223" s="42">
        <f>16.5-B223</f>
        <v>16.5</v>
      </c>
      <c r="F223" s="70">
        <f t="shared" si="12"/>
        <v>16.326621977885807</v>
      </c>
      <c r="G223" s="70">
        <f t="shared" si="13"/>
        <v>16.929607124501498</v>
      </c>
      <c r="H223" s="70">
        <f t="shared" si="14"/>
        <v>16.25144675918067</v>
      </c>
      <c r="I223" s="70">
        <f t="shared" si="15"/>
        <v>16.5</v>
      </c>
      <c r="J223" s="70">
        <f>$J$20-$I223</f>
        <v>0</v>
      </c>
      <c r="K223" s="69">
        <f>B223-J223</f>
        <v>0</v>
      </c>
      <c r="L223" s="70">
        <f>IF($L$20-$I223&gt;0,$L$20-$I223,0)</f>
        <v>0</v>
      </c>
      <c r="M223" s="70"/>
      <c r="O223"/>
      <c r="P223"/>
      <c r="Q223"/>
      <c r="R223"/>
      <c r="S223"/>
      <c r="T223"/>
      <c r="U223"/>
    </row>
    <row r="224" spans="1:21" x14ac:dyDescent="0.2">
      <c r="A224" s="20">
        <v>43665</v>
      </c>
      <c r="B224" s="47">
        <v>0</v>
      </c>
      <c r="C224" s="22"/>
      <c r="D224" s="29"/>
      <c r="E224" s="42">
        <f>16.5-B224</f>
        <v>16.5</v>
      </c>
      <c r="F224" s="70">
        <f t="shared" si="12"/>
        <v>16.515087823640183</v>
      </c>
      <c r="G224" s="70">
        <f t="shared" si="13"/>
        <v>16.3266219778858</v>
      </c>
      <c r="H224" s="70">
        <f t="shared" si="14"/>
        <v>16.929607124501498</v>
      </c>
      <c r="I224" s="70">
        <f t="shared" si="15"/>
        <v>16.5</v>
      </c>
      <c r="J224" s="70">
        <f>$J$20-$I224</f>
        <v>0</v>
      </c>
      <c r="K224" s="69">
        <f>B224-J224</f>
        <v>0</v>
      </c>
      <c r="L224" s="70">
        <f>IF($L$20-$I224&gt;0,$L$20-$I224,0)</f>
        <v>0</v>
      </c>
      <c r="M224" s="70"/>
      <c r="O224"/>
      <c r="P224"/>
      <c r="Q224"/>
      <c r="R224"/>
      <c r="S224"/>
      <c r="T224"/>
      <c r="U224"/>
    </row>
    <row r="225" spans="1:21" x14ac:dyDescent="0.2">
      <c r="A225" s="20">
        <v>43666</v>
      </c>
      <c r="B225" s="47">
        <v>0</v>
      </c>
      <c r="C225" s="22"/>
      <c r="D225" s="23"/>
      <c r="E225" s="42">
        <f>16.5-B225</f>
        <v>16.5</v>
      </c>
      <c r="F225" s="70">
        <f t="shared" si="12"/>
        <v>16.521352425198941</v>
      </c>
      <c r="G225" s="70">
        <f t="shared" si="13"/>
        <v>16.515087823640187</v>
      </c>
      <c r="H225" s="70">
        <f t="shared" si="14"/>
        <v>16.3266219778858</v>
      </c>
      <c r="I225" s="70">
        <f t="shared" si="15"/>
        <v>16.5</v>
      </c>
      <c r="J225" s="70">
        <f>$J$20-$I225</f>
        <v>0</v>
      </c>
      <c r="K225" s="69">
        <f>B225-J225</f>
        <v>0</v>
      </c>
      <c r="L225" s="70">
        <f>IF($L$20-$I225&gt;0,$L$20-$I225,0)</f>
        <v>0</v>
      </c>
      <c r="M225" s="70"/>
      <c r="O225"/>
      <c r="P225"/>
      <c r="Q225"/>
      <c r="R225"/>
      <c r="S225"/>
      <c r="T225"/>
      <c r="U225"/>
    </row>
    <row r="226" spans="1:21" x14ac:dyDescent="0.2">
      <c r="A226" s="20">
        <v>43667</v>
      </c>
      <c r="B226" s="47">
        <v>0</v>
      </c>
      <c r="C226" s="22"/>
      <c r="D226" s="23"/>
      <c r="E226" s="42">
        <f>16.5-B226</f>
        <v>16.5</v>
      </c>
      <c r="F226" s="70">
        <f t="shared" si="12"/>
        <v>16.486809150127165</v>
      </c>
      <c r="G226" s="70">
        <f t="shared" si="13"/>
        <v>16.521352425198941</v>
      </c>
      <c r="H226" s="70">
        <f t="shared" si="14"/>
        <v>16.515087823640187</v>
      </c>
      <c r="I226" s="70">
        <f t="shared" si="15"/>
        <v>16.5</v>
      </c>
      <c r="J226" s="70">
        <f>$J$20-$I226</f>
        <v>0</v>
      </c>
      <c r="K226" s="69">
        <f>B226-J226</f>
        <v>0</v>
      </c>
      <c r="L226" s="70">
        <f>IF($L$20-$I226&gt;0,$L$20-$I226,0)</f>
        <v>0</v>
      </c>
      <c r="M226" s="70"/>
      <c r="O226"/>
      <c r="P226"/>
      <c r="Q226"/>
      <c r="R226"/>
      <c r="S226"/>
      <c r="T226"/>
      <c r="U226"/>
    </row>
    <row r="227" spans="1:21" x14ac:dyDescent="0.2">
      <c r="A227" s="20">
        <v>43668</v>
      </c>
      <c r="B227" s="47">
        <v>0</v>
      </c>
      <c r="C227" s="22"/>
      <c r="D227" s="23"/>
      <c r="E227" s="42">
        <f>16.5-B227</f>
        <v>16.5</v>
      </c>
      <c r="F227" s="70">
        <f t="shared" si="12"/>
        <v>16.503036687403263</v>
      </c>
      <c r="G227" s="70">
        <f t="shared" si="13"/>
        <v>16.486809150127161</v>
      </c>
      <c r="H227" s="70">
        <f t="shared" si="14"/>
        <v>16.521352425198941</v>
      </c>
      <c r="I227" s="70">
        <f t="shared" si="15"/>
        <v>16.5</v>
      </c>
      <c r="J227" s="70">
        <f>$J$20-$I227</f>
        <v>0</v>
      </c>
      <c r="K227" s="69">
        <f>B227-J227</f>
        <v>0</v>
      </c>
      <c r="L227" s="70">
        <f>IF($L$20-$I227&gt;0,$L$20-$I227,0)</f>
        <v>0</v>
      </c>
      <c r="M227" s="70"/>
      <c r="O227"/>
      <c r="P227"/>
      <c r="Q227"/>
      <c r="R227"/>
      <c r="S227"/>
      <c r="T227"/>
      <c r="U227"/>
    </row>
    <row r="228" spans="1:21" x14ac:dyDescent="0.2">
      <c r="A228" s="20">
        <v>43669</v>
      </c>
      <c r="B228" s="47">
        <v>0</v>
      </c>
      <c r="C228" s="22"/>
      <c r="D228" s="23"/>
      <c r="E228" s="42">
        <f>16.5-B228</f>
        <v>16.5</v>
      </c>
      <c r="F228" s="70">
        <f t="shared" si="12"/>
        <v>16.500680131277175</v>
      </c>
      <c r="G228" s="70">
        <f t="shared" si="13"/>
        <v>16.503036687403267</v>
      </c>
      <c r="H228" s="70">
        <f t="shared" si="14"/>
        <v>16.486809150127158</v>
      </c>
      <c r="I228" s="70">
        <f t="shared" si="15"/>
        <v>16.5</v>
      </c>
      <c r="J228" s="70">
        <f>$J$20-$I228</f>
        <v>0</v>
      </c>
      <c r="K228" s="69">
        <f>B228-J228</f>
        <v>0</v>
      </c>
      <c r="L228" s="70">
        <f>IF($L$20-$I228&gt;0,$L$20-$I228,0)</f>
        <v>0</v>
      </c>
      <c r="M228" s="70"/>
      <c r="O228"/>
      <c r="P228"/>
      <c r="Q228"/>
      <c r="R228"/>
      <c r="S228"/>
      <c r="T228"/>
      <c r="U228"/>
    </row>
    <row r="229" spans="1:21" x14ac:dyDescent="0.2">
      <c r="A229" s="20">
        <v>43670</v>
      </c>
      <c r="B229" s="47">
        <v>0</v>
      </c>
      <c r="C229" s="22"/>
      <c r="D229" s="23"/>
      <c r="E229" s="42">
        <f>16.5-B229</f>
        <v>16.5</v>
      </c>
      <c r="F229" s="70">
        <f t="shared" si="12"/>
        <v>16.499153819794202</v>
      </c>
      <c r="G229" s="70">
        <f t="shared" si="13"/>
        <v>16.500680131277175</v>
      </c>
      <c r="H229" s="70">
        <f t="shared" si="14"/>
        <v>16.503036687403263</v>
      </c>
      <c r="I229" s="70">
        <f t="shared" si="15"/>
        <v>16.5</v>
      </c>
      <c r="J229" s="70">
        <f>$J$20-$I229</f>
        <v>0</v>
      </c>
      <c r="K229" s="69">
        <f>B229-J229</f>
        <v>0</v>
      </c>
      <c r="L229" s="70">
        <f>IF($L$20-$I229&gt;0,$L$20-$I229,0)</f>
        <v>0</v>
      </c>
      <c r="M229" s="70"/>
      <c r="O229"/>
      <c r="P229"/>
      <c r="Q229"/>
      <c r="R229"/>
      <c r="S229"/>
      <c r="T229"/>
      <c r="U229"/>
    </row>
    <row r="230" spans="1:21" x14ac:dyDescent="0.2">
      <c r="A230" s="20">
        <v>43671</v>
      </c>
      <c r="B230" s="47">
        <v>0</v>
      </c>
      <c r="C230" s="22"/>
      <c r="D230" s="23"/>
      <c r="E230" s="42">
        <f>16.5-B230</f>
        <v>16.5</v>
      </c>
      <c r="F230" s="70">
        <f t="shared" si="12"/>
        <v>16.500309734890038</v>
      </c>
      <c r="G230" s="70">
        <f t="shared" si="13"/>
        <v>16.499153819794198</v>
      </c>
      <c r="H230" s="70">
        <f t="shared" si="14"/>
        <v>16.500680131277175</v>
      </c>
      <c r="I230" s="70">
        <f t="shared" si="15"/>
        <v>16.5</v>
      </c>
      <c r="J230" s="70">
        <f>$J$20-$I230</f>
        <v>0</v>
      </c>
      <c r="K230" s="69">
        <f>B230-J230</f>
        <v>0</v>
      </c>
      <c r="L230" s="70">
        <f>IF($L$20-$I230&gt;0,$L$20-$I230,0)</f>
        <v>0</v>
      </c>
      <c r="M230" s="70"/>
      <c r="O230"/>
      <c r="P230"/>
      <c r="Q230"/>
      <c r="R230"/>
      <c r="S230"/>
      <c r="T230"/>
      <c r="U230"/>
    </row>
    <row r="231" spans="1:21" x14ac:dyDescent="0.2">
      <c r="A231" s="20">
        <v>43672</v>
      </c>
      <c r="B231" s="47">
        <v>0</v>
      </c>
      <c r="C231" s="22"/>
      <c r="D231" s="23"/>
      <c r="E231" s="42">
        <f>16.5-B231</f>
        <v>16.5</v>
      </c>
      <c r="F231" s="70">
        <f t="shared" si="12"/>
        <v>16.499986162589281</v>
      </c>
      <c r="G231" s="70">
        <f t="shared" si="13"/>
        <v>16.500309734890038</v>
      </c>
      <c r="H231" s="70">
        <f t="shared" si="14"/>
        <v>16.499153819794195</v>
      </c>
      <c r="I231" s="70">
        <f t="shared" si="15"/>
        <v>16.5</v>
      </c>
      <c r="J231" s="70">
        <f>$J$20-$I231</f>
        <v>0</v>
      </c>
      <c r="K231" s="69">
        <f>B231-J231</f>
        <v>0</v>
      </c>
      <c r="L231" s="70">
        <f>IF($L$20-$I231&gt;0,$L$20-$I231,0)</f>
        <v>0</v>
      </c>
      <c r="M231" s="70"/>
      <c r="O231"/>
      <c r="P231"/>
      <c r="Q231"/>
      <c r="R231"/>
      <c r="S231"/>
      <c r="T231"/>
      <c r="U231"/>
    </row>
    <row r="232" spans="1:21" x14ac:dyDescent="0.2">
      <c r="A232" s="20">
        <v>43673</v>
      </c>
      <c r="B232" s="47">
        <v>0</v>
      </c>
      <c r="C232" s="22"/>
      <c r="D232" s="23"/>
      <c r="E232" s="42">
        <f>16.5-B232</f>
        <v>16.5</v>
      </c>
      <c r="F232" s="70">
        <f t="shared" si="12"/>
        <v>16.499955296223689</v>
      </c>
      <c r="G232" s="70">
        <f t="shared" si="13"/>
        <v>16.499986162589281</v>
      </c>
      <c r="H232" s="70">
        <f t="shared" si="14"/>
        <v>16.500309734890031</v>
      </c>
      <c r="I232" s="70">
        <f t="shared" si="15"/>
        <v>16.5</v>
      </c>
      <c r="J232" s="70">
        <f>$J$20-$I232</f>
        <v>0</v>
      </c>
      <c r="K232" s="69">
        <f>B232-J232</f>
        <v>0</v>
      </c>
      <c r="L232" s="70">
        <f>IF($L$20-$I232&gt;0,$L$20-$I232,0)</f>
        <v>0</v>
      </c>
      <c r="M232" s="70"/>
      <c r="O232"/>
      <c r="P232"/>
      <c r="Q232"/>
      <c r="R232"/>
      <c r="S232"/>
      <c r="T232"/>
      <c r="U232"/>
    </row>
    <row r="233" spans="1:21" x14ac:dyDescent="0.2">
      <c r="A233" s="20">
        <v>43674</v>
      </c>
      <c r="B233" s="45">
        <v>0</v>
      </c>
      <c r="C233" s="22"/>
      <c r="D233" s="23"/>
      <c r="E233" s="42">
        <f>16.5-B233</f>
        <v>16.5</v>
      </c>
      <c r="F233" s="70">
        <f t="shared" si="12"/>
        <v>16.500024658123277</v>
      </c>
      <c r="G233" s="70">
        <f t="shared" si="13"/>
        <v>16.499955296223686</v>
      </c>
      <c r="H233" s="70">
        <f t="shared" si="14"/>
        <v>16.499986162589284</v>
      </c>
      <c r="I233" s="70">
        <f t="shared" si="15"/>
        <v>16.5</v>
      </c>
      <c r="J233" s="70">
        <f>$J$20-$I233</f>
        <v>0</v>
      </c>
      <c r="K233" s="69">
        <f>B233-J233</f>
        <v>0</v>
      </c>
      <c r="L233" s="70">
        <f>IF($L$20-$I233&gt;0,$L$20-$I233,0)</f>
        <v>0</v>
      </c>
      <c r="M233" s="70"/>
      <c r="O233"/>
      <c r="P233"/>
      <c r="Q233"/>
      <c r="R233"/>
      <c r="S233"/>
      <c r="T233"/>
      <c r="U233"/>
    </row>
    <row r="234" spans="1:21" x14ac:dyDescent="0.2">
      <c r="A234" s="20">
        <v>43675</v>
      </c>
      <c r="B234" s="45">
        <v>0</v>
      </c>
      <c r="C234" s="22"/>
      <c r="D234" s="23"/>
      <c r="E234" s="42">
        <f>16.5-B234</f>
        <v>16.5</v>
      </c>
      <c r="F234" s="70">
        <f t="shared" si="12"/>
        <v>16.499995121567746</v>
      </c>
      <c r="G234" s="70">
        <f t="shared" si="13"/>
        <v>16.500024658123277</v>
      </c>
      <c r="H234" s="70">
        <f t="shared" si="14"/>
        <v>16.499955296223686</v>
      </c>
      <c r="I234" s="70">
        <f t="shared" si="15"/>
        <v>16.5</v>
      </c>
      <c r="J234" s="70">
        <f>$J$20-$I234</f>
        <v>0</v>
      </c>
      <c r="K234" s="69">
        <f>B234-J234</f>
        <v>0</v>
      </c>
      <c r="L234" s="70">
        <f>IF($L$20-$I234&gt;0,$L$20-$I234,0)</f>
        <v>0</v>
      </c>
      <c r="M234" s="70"/>
      <c r="O234"/>
      <c r="P234"/>
      <c r="Q234"/>
      <c r="R234"/>
      <c r="S234"/>
      <c r="T234"/>
      <c r="U234"/>
    </row>
    <row r="235" spans="1:21" x14ac:dyDescent="0.2">
      <c r="A235" s="20">
        <v>43676</v>
      </c>
      <c r="B235" s="45">
        <v>0</v>
      </c>
      <c r="C235" s="22"/>
      <c r="D235" s="23"/>
      <c r="E235" s="42">
        <f>16.5-B235</f>
        <v>16.5</v>
      </c>
      <c r="F235" s="70">
        <f t="shared" si="12"/>
        <v>16.499998329528914</v>
      </c>
      <c r="G235" s="70">
        <f t="shared" si="13"/>
        <v>16.499995121567746</v>
      </c>
      <c r="H235" s="70">
        <f t="shared" si="14"/>
        <v>16.500024658123269</v>
      </c>
      <c r="I235" s="70">
        <f t="shared" si="15"/>
        <v>16.5</v>
      </c>
      <c r="J235" s="70">
        <f>$J$20-$I235</f>
        <v>0</v>
      </c>
      <c r="K235" s="69">
        <f>B235-J235</f>
        <v>0</v>
      </c>
      <c r="L235" s="70">
        <f>IF($L$20-$I235&gt;0,$L$20-$I235,0)</f>
        <v>0</v>
      </c>
      <c r="M235" s="70"/>
      <c r="O235"/>
      <c r="P235"/>
      <c r="Q235"/>
      <c r="R235"/>
      <c r="S235"/>
      <c r="T235"/>
      <c r="U235"/>
    </row>
    <row r="236" spans="1:21" x14ac:dyDescent="0.2">
      <c r="A236" s="20">
        <v>43677</v>
      </c>
      <c r="B236" s="46">
        <v>0</v>
      </c>
      <c r="C236" s="24">
        <v>3.0999999999999979</v>
      </c>
      <c r="D236" s="25">
        <v>3</v>
      </c>
      <c r="E236" s="42">
        <f>16.5-B236</f>
        <v>16.5</v>
      </c>
      <c r="F236" s="70">
        <f t="shared" si="12"/>
        <v>16.500001648307588</v>
      </c>
      <c r="G236" s="70">
        <f t="shared" si="13"/>
        <v>16.499998329528907</v>
      </c>
      <c r="H236" s="70">
        <f t="shared" si="14"/>
        <v>16.49999512156775</v>
      </c>
      <c r="I236" s="70">
        <f t="shared" si="15"/>
        <v>16.5</v>
      </c>
      <c r="J236" s="70">
        <f>$J$20-$I236</f>
        <v>0</v>
      </c>
      <c r="K236" s="69">
        <f>B236-J236</f>
        <v>0</v>
      </c>
      <c r="L236" s="70">
        <f>IF($L$20-$I236&gt;0,$L$20-$I236,0)</f>
        <v>0</v>
      </c>
      <c r="M236" s="70"/>
      <c r="O236"/>
      <c r="P236"/>
      <c r="Q236"/>
      <c r="R236"/>
      <c r="S236"/>
      <c r="T236"/>
      <c r="U236"/>
    </row>
    <row r="237" spans="1:21" x14ac:dyDescent="0.2">
      <c r="A237" s="20">
        <v>43678</v>
      </c>
      <c r="B237" s="45">
        <v>0</v>
      </c>
      <c r="C237" s="26"/>
      <c r="D237" s="23"/>
      <c r="E237" s="42">
        <f>16.5-B237</f>
        <v>16.5</v>
      </c>
      <c r="F237" s="70">
        <f t="shared" si="12"/>
        <v>16.499999454258059</v>
      </c>
      <c r="G237" s="70">
        <f t="shared" si="13"/>
        <v>16.500001648307578</v>
      </c>
      <c r="H237" s="70">
        <f t="shared" si="14"/>
        <v>16.499998329528907</v>
      </c>
      <c r="I237" s="70">
        <f t="shared" si="15"/>
        <v>16.5</v>
      </c>
      <c r="J237" s="70">
        <f>$J$20-$I237</f>
        <v>0</v>
      </c>
      <c r="K237" s="69">
        <f>B237-J237</f>
        <v>0</v>
      </c>
      <c r="L237" s="70">
        <f>IF($L$20-$I237&gt;0,$L$20-$I237,0)</f>
        <v>0</v>
      </c>
      <c r="M237" s="70"/>
      <c r="O237"/>
      <c r="P237"/>
      <c r="Q237"/>
      <c r="R237"/>
      <c r="S237"/>
      <c r="T237"/>
      <c r="U237"/>
    </row>
    <row r="238" spans="1:21" x14ac:dyDescent="0.2">
      <c r="A238" s="20">
        <v>43679</v>
      </c>
      <c r="B238" s="45">
        <v>0</v>
      </c>
      <c r="C238" s="26"/>
      <c r="D238" s="23"/>
      <c r="E238" s="42">
        <f>16.5-B238</f>
        <v>16.5</v>
      </c>
      <c r="F238" s="70">
        <f t="shared" si="12"/>
        <v>16.499999998153044</v>
      </c>
      <c r="G238" s="70">
        <f t="shared" si="13"/>
        <v>16.499999454258059</v>
      </c>
      <c r="H238" s="70">
        <f t="shared" si="14"/>
        <v>16.500001648307563</v>
      </c>
      <c r="I238" s="70">
        <f t="shared" si="15"/>
        <v>16.5</v>
      </c>
      <c r="J238" s="70">
        <f>$J$20-$I238</f>
        <v>0</v>
      </c>
      <c r="K238" s="69">
        <f>B238-J238</f>
        <v>0</v>
      </c>
      <c r="L238" s="70">
        <f>IF($L$20-$I238&gt;0,$L$20-$I238,0)</f>
        <v>0</v>
      </c>
      <c r="M238" s="70"/>
      <c r="O238"/>
      <c r="P238"/>
      <c r="Q238"/>
      <c r="R238"/>
      <c r="S238"/>
      <c r="T238"/>
      <c r="U238"/>
    </row>
    <row r="239" spans="1:21" x14ac:dyDescent="0.2">
      <c r="A239" s="20">
        <v>43680</v>
      </c>
      <c r="B239" s="45">
        <v>0</v>
      </c>
      <c r="C239" s="26"/>
      <c r="D239" s="23"/>
      <c r="E239" s="42">
        <f>16.5-B239</f>
        <v>16.5</v>
      </c>
      <c r="F239" s="70">
        <f t="shared" si="12"/>
        <v>16.500000091880469</v>
      </c>
      <c r="G239" s="70">
        <f t="shared" si="13"/>
        <v>16.499999998153044</v>
      </c>
      <c r="H239" s="70">
        <f t="shared" si="14"/>
        <v>16.499999454258063</v>
      </c>
      <c r="I239" s="70">
        <f t="shared" si="15"/>
        <v>16.5</v>
      </c>
      <c r="J239" s="70">
        <f>$J$20-$I239</f>
        <v>0</v>
      </c>
      <c r="K239" s="69">
        <f>B239-J239</f>
        <v>0</v>
      </c>
      <c r="L239" s="70">
        <f>IF($L$20-$I239&gt;0,$L$20-$I239,0)</f>
        <v>0</v>
      </c>
      <c r="M239" s="70"/>
      <c r="O239"/>
      <c r="P239"/>
      <c r="Q239"/>
      <c r="R239"/>
      <c r="S239"/>
      <c r="T239"/>
      <c r="U239"/>
    </row>
    <row r="240" spans="1:21" x14ac:dyDescent="0.2">
      <c r="A240" s="20">
        <v>43681</v>
      </c>
      <c r="B240" s="45">
        <v>0</v>
      </c>
      <c r="C240" s="26"/>
      <c r="D240" s="23"/>
      <c r="E240" s="42">
        <f>16.5-B240</f>
        <v>16.5</v>
      </c>
      <c r="F240" s="70">
        <f t="shared" si="12"/>
        <v>16.499999954367595</v>
      </c>
      <c r="G240" s="70">
        <f t="shared" si="13"/>
        <v>16.500000091880459</v>
      </c>
      <c r="H240" s="70">
        <f t="shared" si="14"/>
        <v>16.499999998153044</v>
      </c>
      <c r="I240" s="70">
        <f t="shared" si="15"/>
        <v>16.5</v>
      </c>
      <c r="J240" s="70">
        <f>$J$20-$I240</f>
        <v>0</v>
      </c>
      <c r="K240" s="69">
        <f>B240-J240</f>
        <v>0</v>
      </c>
      <c r="L240" s="70">
        <f>IF($L$20-$I240&gt;0,$L$20-$I240,0)</f>
        <v>0</v>
      </c>
      <c r="M240" s="70"/>
      <c r="O240"/>
      <c r="P240"/>
      <c r="Q240"/>
      <c r="R240"/>
      <c r="S240"/>
      <c r="T240"/>
      <c r="U240"/>
    </row>
    <row r="241" spans="1:21" x14ac:dyDescent="0.2">
      <c r="A241" s="20">
        <v>43682</v>
      </c>
      <c r="B241" s="45">
        <v>0</v>
      </c>
      <c r="C241" s="26"/>
      <c r="D241" s="23"/>
      <c r="E241" s="42">
        <f>16.5-B241</f>
        <v>16.5</v>
      </c>
      <c r="F241" s="70">
        <f t="shared" si="12"/>
        <v>16.500000007502795</v>
      </c>
      <c r="G241" s="70">
        <f t="shared" si="13"/>
        <v>16.499999954367595</v>
      </c>
      <c r="H241" s="70">
        <f t="shared" si="14"/>
        <v>16.500000091880452</v>
      </c>
      <c r="I241" s="70">
        <f t="shared" si="15"/>
        <v>16.5</v>
      </c>
      <c r="J241" s="70">
        <f>$J$20-$I241</f>
        <v>0</v>
      </c>
      <c r="K241" s="69">
        <f>B241-J241</f>
        <v>0</v>
      </c>
      <c r="L241" s="70">
        <f>IF($L$20-$I241&gt;0,$L$20-$I241,0)</f>
        <v>0</v>
      </c>
      <c r="M241" s="70"/>
      <c r="O241"/>
      <c r="P241"/>
      <c r="Q241"/>
      <c r="R241"/>
      <c r="S241"/>
      <c r="T241"/>
      <c r="U241"/>
    </row>
    <row r="242" spans="1:21" x14ac:dyDescent="0.2">
      <c r="A242" s="20">
        <v>43683</v>
      </c>
      <c r="B242" s="45">
        <v>0</v>
      </c>
      <c r="C242" s="26"/>
      <c r="D242" s="23"/>
      <c r="E242" s="42">
        <f>16.5-B242</f>
        <v>16.5</v>
      </c>
      <c r="F242" s="70">
        <f t="shared" si="12"/>
        <v>16.500000003854002</v>
      </c>
      <c r="G242" s="70">
        <f t="shared" si="13"/>
        <v>16.500000007502798</v>
      </c>
      <c r="H242" s="70">
        <f t="shared" si="14"/>
        <v>16.499999954367588</v>
      </c>
      <c r="I242" s="70">
        <f t="shared" si="15"/>
        <v>16.5</v>
      </c>
      <c r="J242" s="70">
        <f>$J$20-$I242</f>
        <v>0</v>
      </c>
      <c r="K242" s="69">
        <f>B242-J242</f>
        <v>0</v>
      </c>
      <c r="L242" s="70">
        <f>IF($L$20-$I242&gt;0,$L$20-$I242,0)</f>
        <v>0</v>
      </c>
      <c r="M242" s="70"/>
      <c r="O242"/>
      <c r="P242"/>
      <c r="Q242"/>
      <c r="R242"/>
      <c r="S242"/>
      <c r="T242"/>
      <c r="U242"/>
    </row>
    <row r="243" spans="1:21" x14ac:dyDescent="0.2">
      <c r="A243" s="20">
        <v>43684</v>
      </c>
      <c r="B243" s="45">
        <v>0</v>
      </c>
      <c r="C243" s="26"/>
      <c r="D243" s="23"/>
      <c r="E243" s="42">
        <f>16.5-B243</f>
        <v>16.5</v>
      </c>
      <c r="F243" s="70">
        <f t="shared" si="12"/>
        <v>16.499999996822531</v>
      </c>
      <c r="G243" s="70">
        <f t="shared" si="13"/>
        <v>16.500000003854005</v>
      </c>
      <c r="H243" s="70">
        <f t="shared" si="14"/>
        <v>16.500000007502802</v>
      </c>
      <c r="I243" s="70">
        <f t="shared" si="15"/>
        <v>16.5</v>
      </c>
      <c r="J243" s="70">
        <f>$J$20-$I243</f>
        <v>0</v>
      </c>
      <c r="K243" s="69">
        <f>B243-J243</f>
        <v>0</v>
      </c>
      <c r="L243" s="70">
        <f>IF($L$20-$I243&gt;0,$L$20-$I243,0)</f>
        <v>0</v>
      </c>
      <c r="M243" s="70"/>
      <c r="O243"/>
      <c r="P243"/>
      <c r="Q243"/>
      <c r="R243"/>
      <c r="S243"/>
      <c r="T243"/>
      <c r="U243"/>
    </row>
    <row r="244" spans="1:21" x14ac:dyDescent="0.2">
      <c r="A244" s="20">
        <v>43685</v>
      </c>
      <c r="B244" s="45">
        <v>0</v>
      </c>
      <c r="C244" s="26"/>
      <c r="D244" s="23"/>
      <c r="E244" s="42">
        <f>16.5-B244</f>
        <v>16.5</v>
      </c>
      <c r="F244" s="70">
        <f t="shared" si="12"/>
        <v>16.5000000009464</v>
      </c>
      <c r="G244" s="70">
        <f t="shared" si="13"/>
        <v>16.499999996822535</v>
      </c>
      <c r="H244" s="70">
        <f t="shared" si="14"/>
        <v>16.500000003854005</v>
      </c>
      <c r="I244" s="70">
        <f t="shared" si="15"/>
        <v>16.5</v>
      </c>
      <c r="J244" s="70">
        <f>$J$20-$I244</f>
        <v>0</v>
      </c>
      <c r="K244" s="69">
        <f>B244-J244</f>
        <v>0</v>
      </c>
      <c r="L244" s="70">
        <f>IF($L$20-$I244&gt;0,$L$20-$I244,0)</f>
        <v>0</v>
      </c>
      <c r="M244" s="70"/>
      <c r="O244"/>
      <c r="P244"/>
      <c r="Q244"/>
      <c r="R244"/>
      <c r="S244"/>
      <c r="T244"/>
      <c r="U244"/>
    </row>
    <row r="245" spans="1:21" x14ac:dyDescent="0.2">
      <c r="A245" s="20">
        <v>43686</v>
      </c>
      <c r="B245" s="45">
        <v>0</v>
      </c>
      <c r="C245" s="26"/>
      <c r="D245" s="23"/>
      <c r="E245" s="42">
        <f>16.5-B245</f>
        <v>16.5</v>
      </c>
      <c r="F245" s="70">
        <f t="shared" si="12"/>
        <v>16.500000000056382</v>
      </c>
      <c r="G245" s="70">
        <f t="shared" si="13"/>
        <v>16.50000000094639</v>
      </c>
      <c r="H245" s="70">
        <f t="shared" si="14"/>
        <v>16.499999996822535</v>
      </c>
      <c r="I245" s="70">
        <f t="shared" si="15"/>
        <v>16.5</v>
      </c>
      <c r="J245" s="70">
        <f>$J$20-$I245</f>
        <v>0</v>
      </c>
      <c r="K245" s="69">
        <f>B245-J245</f>
        <v>0</v>
      </c>
      <c r="L245" s="70">
        <f>IF($L$20-$I245&gt;0,$L$20-$I245,0)</f>
        <v>0</v>
      </c>
      <c r="M245" s="70"/>
      <c r="O245"/>
      <c r="P245"/>
      <c r="Q245"/>
      <c r="R245"/>
      <c r="S245"/>
      <c r="T245"/>
      <c r="U245"/>
    </row>
    <row r="246" spans="1:21" x14ac:dyDescent="0.2">
      <c r="A246" s="20">
        <v>43687</v>
      </c>
      <c r="B246" s="45">
        <v>0</v>
      </c>
      <c r="C246" s="26"/>
      <c r="D246" s="23"/>
      <c r="E246" s="42">
        <f>16.5-B246</f>
        <v>16.5</v>
      </c>
      <c r="F246" s="70">
        <f t="shared" si="12"/>
        <v>16.499999999814079</v>
      </c>
      <c r="G246" s="70">
        <f t="shared" si="13"/>
        <v>16.500000000056382</v>
      </c>
      <c r="H246" s="70">
        <f t="shared" si="14"/>
        <v>16.500000000946383</v>
      </c>
      <c r="I246" s="70">
        <f t="shared" si="15"/>
        <v>16.5</v>
      </c>
      <c r="J246" s="70">
        <f>$J$20-$I246</f>
        <v>0</v>
      </c>
      <c r="K246" s="69">
        <f>B246-J246</f>
        <v>0</v>
      </c>
      <c r="L246" s="70">
        <f>IF($L$20-$I246&gt;0,$L$20-$I246,0)</f>
        <v>0</v>
      </c>
      <c r="M246" s="70"/>
      <c r="O246"/>
      <c r="P246"/>
      <c r="Q246"/>
      <c r="R246"/>
      <c r="S246"/>
      <c r="T246"/>
      <c r="U246"/>
    </row>
    <row r="247" spans="1:21" x14ac:dyDescent="0.2">
      <c r="A247" s="20">
        <v>43688</v>
      </c>
      <c r="B247" s="45">
        <v>0</v>
      </c>
      <c r="C247" s="26"/>
      <c r="D247" s="23"/>
      <c r="E247" s="42">
        <f>16.5-B247</f>
        <v>16.5</v>
      </c>
      <c r="F247" s="70">
        <f t="shared" si="12"/>
        <v>16.500000000083563</v>
      </c>
      <c r="G247" s="70">
        <f t="shared" si="13"/>
        <v>16.499999999814079</v>
      </c>
      <c r="H247" s="70">
        <f t="shared" si="14"/>
        <v>16.500000000056385</v>
      </c>
      <c r="I247" s="70">
        <f t="shared" si="15"/>
        <v>16.5</v>
      </c>
      <c r="J247" s="70">
        <f>$J$20-$I247</f>
        <v>0</v>
      </c>
      <c r="K247" s="69">
        <f>B247-J247</f>
        <v>0</v>
      </c>
      <c r="L247" s="70">
        <f>IF($L$20-$I247&gt;0,$L$20-$I247,0)</f>
        <v>0</v>
      </c>
      <c r="M247" s="70"/>
      <c r="O247"/>
      <c r="P247"/>
      <c r="Q247"/>
      <c r="R247"/>
      <c r="S247"/>
      <c r="T247"/>
      <c r="U247"/>
    </row>
    <row r="248" spans="1:21" x14ac:dyDescent="0.2">
      <c r="A248" s="20">
        <v>43689</v>
      </c>
      <c r="B248" s="45">
        <v>0</v>
      </c>
      <c r="C248" s="26"/>
      <c r="D248" s="23"/>
      <c r="E248" s="42">
        <f>16.5-B248</f>
        <v>16.5</v>
      </c>
      <c r="F248" s="70">
        <f t="shared" si="12"/>
        <v>16.499999999989203</v>
      </c>
      <c r="G248" s="70">
        <f t="shared" si="13"/>
        <v>16.500000000083567</v>
      </c>
      <c r="H248" s="70">
        <f t="shared" si="14"/>
        <v>16.499999999814079</v>
      </c>
      <c r="I248" s="70">
        <f t="shared" si="15"/>
        <v>16.5</v>
      </c>
      <c r="J248" s="70">
        <f>$J$20-$I248</f>
        <v>0</v>
      </c>
      <c r="K248" s="69">
        <f>B248-J248</f>
        <v>0</v>
      </c>
      <c r="L248" s="70">
        <f>IF($L$20-$I248&gt;0,$L$20-$I248,0)</f>
        <v>0</v>
      </c>
      <c r="M248" s="70"/>
      <c r="O248"/>
      <c r="P248"/>
      <c r="Q248"/>
      <c r="R248"/>
      <c r="S248"/>
      <c r="T248"/>
      <c r="U248"/>
    </row>
    <row r="249" spans="1:21" x14ac:dyDescent="0.2">
      <c r="A249" s="20">
        <v>43690</v>
      </c>
      <c r="B249" s="45">
        <v>1.5999999999999996</v>
      </c>
      <c r="C249" s="26"/>
      <c r="D249" s="23"/>
      <c r="E249" s="42">
        <f>16.5-B249</f>
        <v>14.9</v>
      </c>
      <c r="F249" s="70">
        <f t="shared" si="12"/>
        <v>13.833333333324806</v>
      </c>
      <c r="G249" s="70">
        <f t="shared" si="13"/>
        <v>16.499999999989203</v>
      </c>
      <c r="H249" s="70">
        <f t="shared" si="14"/>
        <v>16.500000000083563</v>
      </c>
      <c r="I249" s="70">
        <f t="shared" si="15"/>
        <v>14.9</v>
      </c>
      <c r="J249" s="70">
        <f>$J$20-$I249</f>
        <v>1.5999999999999996</v>
      </c>
      <c r="K249" s="69">
        <f>B249-J249</f>
        <v>0</v>
      </c>
      <c r="L249" s="70">
        <f>IF($L$20-$I249&gt;0,$L$20-$I249,0)</f>
        <v>9.9999999999999645E-2</v>
      </c>
      <c r="M249" s="70"/>
      <c r="O249"/>
      <c r="P249"/>
      <c r="Q249"/>
      <c r="R249"/>
      <c r="S249"/>
      <c r="T249"/>
      <c r="U249"/>
    </row>
    <row r="250" spans="1:21" x14ac:dyDescent="0.2">
      <c r="A250" s="20">
        <v>43691</v>
      </c>
      <c r="B250" s="45">
        <v>1.1999999999999993</v>
      </c>
      <c r="C250" s="26"/>
      <c r="D250" s="23"/>
      <c r="E250" s="42">
        <f>16.5-B250</f>
        <v>15.3</v>
      </c>
      <c r="F250" s="70">
        <f t="shared" si="12"/>
        <v>15.8333333333394</v>
      </c>
      <c r="G250" s="70">
        <f t="shared" si="13"/>
        <v>13.833333333324802</v>
      </c>
      <c r="H250" s="70">
        <f t="shared" si="14"/>
        <v>16.499999999989203</v>
      </c>
      <c r="I250" s="70">
        <f t="shared" si="15"/>
        <v>15.3</v>
      </c>
      <c r="J250" s="70">
        <f>$J$20-$I250</f>
        <v>1.1999999999999993</v>
      </c>
      <c r="K250" s="69">
        <f>B250-J250</f>
        <v>0</v>
      </c>
      <c r="L250" s="70">
        <f>IF($L$20-$I250&gt;0,$L$20-$I250,0)</f>
        <v>0</v>
      </c>
      <c r="M250" s="70"/>
      <c r="O250"/>
      <c r="P250"/>
      <c r="Q250"/>
      <c r="R250"/>
      <c r="S250"/>
      <c r="T250"/>
      <c r="U250"/>
    </row>
    <row r="251" spans="1:21" x14ac:dyDescent="0.2">
      <c r="A251" s="20">
        <v>43692</v>
      </c>
      <c r="B251" s="45">
        <v>0</v>
      </c>
      <c r="C251" s="26"/>
      <c r="D251" s="23"/>
      <c r="E251" s="42">
        <f>16.5-B251</f>
        <v>16.5</v>
      </c>
      <c r="F251" s="70">
        <f t="shared" si="12"/>
        <v>17.277777777776169</v>
      </c>
      <c r="G251" s="70">
        <f t="shared" si="13"/>
        <v>15.833333333339397</v>
      </c>
      <c r="H251" s="70">
        <f t="shared" si="14"/>
        <v>13.833333333324802</v>
      </c>
      <c r="I251" s="70">
        <f t="shared" si="15"/>
        <v>16.5</v>
      </c>
      <c r="J251" s="70">
        <f>$J$20-$I251</f>
        <v>0</v>
      </c>
      <c r="K251" s="69">
        <f>B251-J251</f>
        <v>0</v>
      </c>
      <c r="L251" s="70">
        <f>IF($L$20-$I251&gt;0,$L$20-$I251,0)</f>
        <v>0</v>
      </c>
      <c r="M251" s="70"/>
      <c r="O251"/>
      <c r="P251"/>
      <c r="Q251"/>
      <c r="R251"/>
      <c r="S251"/>
      <c r="T251"/>
      <c r="U251"/>
    </row>
    <row r="252" spans="1:21" x14ac:dyDescent="0.2">
      <c r="A252" s="20">
        <v>43693</v>
      </c>
      <c r="B252" s="45">
        <v>0</v>
      </c>
      <c r="C252" s="26"/>
      <c r="D252" s="23"/>
      <c r="E252" s="42">
        <f>16.5-B252</f>
        <v>16.5</v>
      </c>
      <c r="F252" s="70">
        <f t="shared" si="12"/>
        <v>16.222222222222019</v>
      </c>
      <c r="G252" s="70">
        <f t="shared" si="13"/>
        <v>17.277777777776162</v>
      </c>
      <c r="H252" s="70">
        <f t="shared" si="14"/>
        <v>15.833333333339397</v>
      </c>
      <c r="I252" s="70">
        <f t="shared" si="15"/>
        <v>16.5</v>
      </c>
      <c r="J252" s="70">
        <f>$J$20-$I252</f>
        <v>0</v>
      </c>
      <c r="K252" s="69">
        <f>B252-J252</f>
        <v>0</v>
      </c>
      <c r="L252" s="70">
        <f>IF($L$20-$I252&gt;0,$L$20-$I252,0)</f>
        <v>0</v>
      </c>
      <c r="M252" s="70"/>
      <c r="O252"/>
      <c r="P252"/>
      <c r="Q252"/>
      <c r="R252"/>
      <c r="S252"/>
      <c r="T252"/>
      <c r="U252"/>
    </row>
    <row r="253" spans="1:21" x14ac:dyDescent="0.2">
      <c r="A253" s="20">
        <v>43694</v>
      </c>
      <c r="B253" s="45">
        <v>0</v>
      </c>
      <c r="C253" s="26"/>
      <c r="D253" s="23"/>
      <c r="E253" s="42">
        <f>16.5-B253</f>
        <v>16.5</v>
      </c>
      <c r="F253" s="70">
        <f t="shared" si="12"/>
        <v>16.509259259259629</v>
      </c>
      <c r="G253" s="70">
        <f t="shared" si="13"/>
        <v>16.222222222222022</v>
      </c>
      <c r="H253" s="70">
        <f t="shared" si="14"/>
        <v>17.277777777776162</v>
      </c>
      <c r="I253" s="70">
        <f t="shared" si="15"/>
        <v>16.5</v>
      </c>
      <c r="J253" s="70">
        <f>$J$20-$I253</f>
        <v>0</v>
      </c>
      <c r="K253" s="69">
        <f>B253-J253</f>
        <v>0</v>
      </c>
      <c r="L253" s="70">
        <f>IF($L$20-$I253&gt;0,$L$20-$I253,0)</f>
        <v>0</v>
      </c>
      <c r="M253" s="70"/>
      <c r="O253"/>
      <c r="P253"/>
      <c r="Q253"/>
      <c r="R253"/>
      <c r="S253"/>
      <c r="T253"/>
      <c r="U253"/>
    </row>
    <row r="254" spans="1:21" x14ac:dyDescent="0.2">
      <c r="A254" s="20">
        <v>43695</v>
      </c>
      <c r="B254" s="45">
        <v>0</v>
      </c>
      <c r="C254" s="26"/>
      <c r="D254" s="23"/>
      <c r="E254" s="42">
        <f>16.5-B254</f>
        <v>16.5</v>
      </c>
      <c r="F254" s="70">
        <f t="shared" si="12"/>
        <v>16.541666666666515</v>
      </c>
      <c r="G254" s="70">
        <f t="shared" si="13"/>
        <v>16.509259259259633</v>
      </c>
      <c r="H254" s="70">
        <f t="shared" si="14"/>
        <v>16.222222222222022</v>
      </c>
      <c r="I254" s="70">
        <f t="shared" si="15"/>
        <v>16.5</v>
      </c>
      <c r="J254" s="70">
        <f>$J$20-$I254</f>
        <v>0</v>
      </c>
      <c r="K254" s="69">
        <f>B254-J254</f>
        <v>0</v>
      </c>
      <c r="L254" s="70">
        <f>IF($L$20-$I254&gt;0,$L$20-$I254,0)</f>
        <v>0</v>
      </c>
      <c r="M254" s="70"/>
      <c r="O254"/>
      <c r="P254"/>
      <c r="Q254"/>
      <c r="R254"/>
      <c r="S254"/>
      <c r="T254"/>
      <c r="U254"/>
    </row>
    <row r="255" spans="1:21" x14ac:dyDescent="0.2">
      <c r="A255" s="20">
        <v>43696</v>
      </c>
      <c r="B255" s="45">
        <v>0</v>
      </c>
      <c r="C255" s="26"/>
      <c r="D255" s="23"/>
      <c r="E255" s="42">
        <f>16.5-B255</f>
        <v>16.5</v>
      </c>
      <c r="F255" s="70">
        <f t="shared" si="12"/>
        <v>16.477623456790141</v>
      </c>
      <c r="G255" s="70">
        <f t="shared" si="13"/>
        <v>16.541666666666504</v>
      </c>
      <c r="H255" s="70">
        <f t="shared" si="14"/>
        <v>16.509259259259633</v>
      </c>
      <c r="I255" s="70">
        <f t="shared" si="15"/>
        <v>16.5</v>
      </c>
      <c r="J255" s="70">
        <f>$J$20-$I255</f>
        <v>0</v>
      </c>
      <c r="K255" s="69">
        <f>B255-J255</f>
        <v>0</v>
      </c>
      <c r="L255" s="70">
        <f>IF($L$20-$I255&gt;0,$L$20-$I255,0)</f>
        <v>0</v>
      </c>
      <c r="M255" s="70"/>
      <c r="O255"/>
      <c r="P255"/>
      <c r="Q255"/>
      <c r="R255"/>
      <c r="S255"/>
      <c r="T255"/>
      <c r="U255"/>
    </row>
    <row r="256" spans="1:21" x14ac:dyDescent="0.2">
      <c r="A256" s="20">
        <v>43697</v>
      </c>
      <c r="B256" s="45">
        <v>0.19999999999999929</v>
      </c>
      <c r="C256" s="26"/>
      <c r="D256" s="23"/>
      <c r="E256" s="42">
        <f>16.5-B256</f>
        <v>16.3</v>
      </c>
      <c r="F256" s="70">
        <f t="shared" si="12"/>
        <v>16.170910493827183</v>
      </c>
      <c r="G256" s="70">
        <f t="shared" si="13"/>
        <v>16.477623456790134</v>
      </c>
      <c r="H256" s="70">
        <f t="shared" si="14"/>
        <v>16.541666666666508</v>
      </c>
      <c r="I256" s="70">
        <f t="shared" si="15"/>
        <v>16.3</v>
      </c>
      <c r="J256" s="70">
        <f>$J$20-$I256</f>
        <v>0.19999999999999929</v>
      </c>
      <c r="K256" s="69">
        <f>B256-J256</f>
        <v>0</v>
      </c>
      <c r="L256" s="70">
        <f>IF($L$20-$I256&gt;0,$L$20-$I256,0)</f>
        <v>0</v>
      </c>
      <c r="M256" s="70"/>
      <c r="O256"/>
      <c r="P256"/>
      <c r="Q256"/>
      <c r="R256"/>
      <c r="S256"/>
      <c r="T256"/>
      <c r="U256"/>
    </row>
    <row r="257" spans="1:21" x14ac:dyDescent="0.2">
      <c r="A257" s="20">
        <v>43698</v>
      </c>
      <c r="B257" s="45">
        <v>0.19999999999999929</v>
      </c>
      <c r="C257" s="26"/>
      <c r="D257" s="23"/>
      <c r="E257" s="42">
        <f>16.5-B257</f>
        <v>16.3</v>
      </c>
      <c r="F257" s="70">
        <f t="shared" si="12"/>
        <v>16.334940843621389</v>
      </c>
      <c r="G257" s="70">
        <f t="shared" si="13"/>
        <v>16.170910493827179</v>
      </c>
      <c r="H257" s="70">
        <f t="shared" si="14"/>
        <v>16.477623456790134</v>
      </c>
      <c r="I257" s="70">
        <f t="shared" si="15"/>
        <v>16.3</v>
      </c>
      <c r="J257" s="70">
        <f>$J$20-$I257</f>
        <v>0.19999999999999929</v>
      </c>
      <c r="K257" s="69">
        <f>B257-J257</f>
        <v>0</v>
      </c>
      <c r="L257" s="70">
        <f>IF($L$20-$I257&gt;0,$L$20-$I257,0)</f>
        <v>0</v>
      </c>
      <c r="M257" s="70"/>
      <c r="O257"/>
      <c r="P257"/>
      <c r="Q257"/>
      <c r="R257"/>
      <c r="S257"/>
      <c r="T257"/>
      <c r="U257"/>
    </row>
    <row r="258" spans="1:21" x14ac:dyDescent="0.2">
      <c r="A258" s="20">
        <v>43699</v>
      </c>
      <c r="B258" s="45">
        <v>0</v>
      </c>
      <c r="C258" s="26"/>
      <c r="D258" s="23"/>
      <c r="E258" s="42">
        <f>16.5-B258</f>
        <v>16.5</v>
      </c>
      <c r="F258" s="70">
        <f t="shared" si="12"/>
        <v>16.63737782921811</v>
      </c>
      <c r="G258" s="70">
        <f t="shared" si="13"/>
        <v>16.334940843621389</v>
      </c>
      <c r="H258" s="70">
        <f t="shared" si="14"/>
        <v>16.170910493827176</v>
      </c>
      <c r="I258" s="70">
        <f t="shared" si="15"/>
        <v>16.5</v>
      </c>
      <c r="J258" s="70">
        <f>$J$20-$I258</f>
        <v>0</v>
      </c>
      <c r="K258" s="69">
        <f>B258-J258</f>
        <v>0</v>
      </c>
      <c r="L258" s="70">
        <f>IF($L$20-$I258&gt;0,$L$20-$I258,0)</f>
        <v>0</v>
      </c>
      <c r="M258" s="70"/>
      <c r="O258"/>
      <c r="P258"/>
      <c r="Q258"/>
      <c r="R258"/>
      <c r="S258"/>
      <c r="T258"/>
      <c r="U258"/>
    </row>
    <row r="259" spans="1:21" x14ac:dyDescent="0.2">
      <c r="A259" s="20">
        <v>43700</v>
      </c>
      <c r="B259" s="45">
        <v>0</v>
      </c>
      <c r="C259" s="26"/>
      <c r="D259" s="23"/>
      <c r="E259" s="42">
        <f>16.5-B259</f>
        <v>16.5</v>
      </c>
      <c r="F259" s="70">
        <f t="shared" si="12"/>
        <v>16.45882094478738</v>
      </c>
      <c r="G259" s="70">
        <f t="shared" si="13"/>
        <v>16.63737782921811</v>
      </c>
      <c r="H259" s="70">
        <f t="shared" si="14"/>
        <v>16.334940843621393</v>
      </c>
      <c r="I259" s="70">
        <f t="shared" si="15"/>
        <v>16.5</v>
      </c>
      <c r="J259" s="70">
        <f>$J$20-$I259</f>
        <v>0</v>
      </c>
      <c r="K259" s="69">
        <f>B259-J259</f>
        <v>0</v>
      </c>
      <c r="L259" s="70">
        <f>IF($L$20-$I259&gt;0,$L$20-$I259,0)</f>
        <v>0</v>
      </c>
      <c r="M259" s="70"/>
      <c r="O259"/>
      <c r="P259"/>
      <c r="Q259"/>
      <c r="R259"/>
      <c r="S259"/>
      <c r="T259"/>
      <c r="U259"/>
    </row>
    <row r="260" spans="1:21" x14ac:dyDescent="0.2">
      <c r="A260" s="20">
        <v>43701</v>
      </c>
      <c r="B260" s="45">
        <v>0</v>
      </c>
      <c r="C260" s="26"/>
      <c r="D260" s="23"/>
      <c r="E260" s="42">
        <f>16.5-B260</f>
        <v>16.5</v>
      </c>
      <c r="F260" s="70">
        <f t="shared" si="12"/>
        <v>16.497693222736626</v>
      </c>
      <c r="G260" s="70">
        <f t="shared" si="13"/>
        <v>16.458820944787377</v>
      </c>
      <c r="H260" s="70">
        <f t="shared" si="14"/>
        <v>16.63737782921811</v>
      </c>
      <c r="I260" s="70">
        <f t="shared" si="15"/>
        <v>16.5</v>
      </c>
      <c r="J260" s="70">
        <f>$J$20-$I260</f>
        <v>0</v>
      </c>
      <c r="K260" s="69">
        <f>B260-J260</f>
        <v>0</v>
      </c>
      <c r="L260" s="70">
        <f>IF($L$20-$I260&gt;0,$L$20-$I260,0)</f>
        <v>0</v>
      </c>
      <c r="M260" s="70"/>
      <c r="O260"/>
      <c r="P260"/>
      <c r="Q260"/>
      <c r="R260"/>
      <c r="S260"/>
      <c r="T260"/>
      <c r="U260"/>
    </row>
    <row r="261" spans="1:21" x14ac:dyDescent="0.2">
      <c r="A261" s="20">
        <v>43702</v>
      </c>
      <c r="B261" s="45">
        <v>0</v>
      </c>
      <c r="C261" s="26"/>
      <c r="D261" s="23"/>
      <c r="E261" s="42">
        <f>16.5-B261</f>
        <v>16.5</v>
      </c>
      <c r="F261" s="70">
        <f t="shared" si="12"/>
        <v>16.508016564500455</v>
      </c>
      <c r="G261" s="70">
        <f t="shared" si="13"/>
        <v>16.497693222736629</v>
      </c>
      <c r="H261" s="70">
        <f t="shared" si="14"/>
        <v>16.45882094478738</v>
      </c>
      <c r="I261" s="70">
        <f t="shared" si="15"/>
        <v>16.5</v>
      </c>
      <c r="J261" s="70">
        <f>$J$20-$I261</f>
        <v>0</v>
      </c>
      <c r="K261" s="69">
        <f>B261-J261</f>
        <v>0</v>
      </c>
      <c r="L261" s="70">
        <f>IF($L$20-$I261&gt;0,$L$20-$I261,0)</f>
        <v>0</v>
      </c>
      <c r="M261" s="70"/>
      <c r="O261"/>
      <c r="P261"/>
      <c r="Q261"/>
      <c r="R261"/>
      <c r="S261"/>
      <c r="T261"/>
      <c r="U261"/>
    </row>
    <row r="262" spans="1:21" x14ac:dyDescent="0.2">
      <c r="A262" s="20">
        <v>43703</v>
      </c>
      <c r="B262" s="45">
        <v>0</v>
      </c>
      <c r="C262" s="26"/>
      <c r="D262" s="23"/>
      <c r="E262" s="42">
        <f>16.5-B262</f>
        <v>16.5</v>
      </c>
      <c r="F262" s="70">
        <f t="shared" si="12"/>
        <v>16.496376180626999</v>
      </c>
      <c r="G262" s="70">
        <f t="shared" si="13"/>
        <v>16.508016564500458</v>
      </c>
      <c r="H262" s="70">
        <f t="shared" si="14"/>
        <v>16.497693222736629</v>
      </c>
      <c r="I262" s="70">
        <f t="shared" si="15"/>
        <v>16.5</v>
      </c>
      <c r="J262" s="70">
        <f>$J$20-$I262</f>
        <v>0</v>
      </c>
      <c r="K262" s="69">
        <f>B262-J262</f>
        <v>0</v>
      </c>
      <c r="L262" s="70">
        <f>IF($L$20-$I262&gt;0,$L$20-$I262,0)</f>
        <v>0</v>
      </c>
      <c r="M262" s="70"/>
      <c r="O262"/>
      <c r="P262"/>
      <c r="Q262"/>
      <c r="R262"/>
      <c r="S262"/>
      <c r="T262"/>
      <c r="U262"/>
    </row>
    <row r="263" spans="1:21" x14ac:dyDescent="0.2">
      <c r="A263" s="20">
        <v>43704</v>
      </c>
      <c r="B263" s="45">
        <v>0</v>
      </c>
      <c r="C263" s="26"/>
      <c r="D263" s="23"/>
      <c r="E263" s="42">
        <f>16.5-B263</f>
        <v>16.5</v>
      </c>
      <c r="F263" s="70">
        <f t="shared" si="12"/>
        <v>16.500475815603092</v>
      </c>
      <c r="G263" s="70">
        <f t="shared" si="13"/>
        <v>16.496376180626999</v>
      </c>
      <c r="H263" s="70">
        <f t="shared" si="14"/>
        <v>16.508016564500458</v>
      </c>
      <c r="I263" s="70">
        <f t="shared" si="15"/>
        <v>16.5</v>
      </c>
      <c r="J263" s="70">
        <f>$J$20-$I263</f>
        <v>0</v>
      </c>
      <c r="K263" s="69">
        <f>B263-J263</f>
        <v>0</v>
      </c>
      <c r="L263" s="70">
        <f>IF($L$20-$I263&gt;0,$L$20-$I263,0)</f>
        <v>0</v>
      </c>
      <c r="M263" s="70"/>
      <c r="O263"/>
      <c r="P263"/>
      <c r="Q263"/>
      <c r="R263"/>
      <c r="S263"/>
      <c r="T263"/>
      <c r="U263"/>
    </row>
    <row r="264" spans="1:21" x14ac:dyDescent="0.2">
      <c r="A264" s="20">
        <v>43705</v>
      </c>
      <c r="B264" s="45">
        <v>0</v>
      </c>
      <c r="C264" s="26"/>
      <c r="D264" s="23"/>
      <c r="E264" s="42">
        <f>16.5-B264</f>
        <v>16.5</v>
      </c>
      <c r="F264" s="70">
        <f t="shared" si="12"/>
        <v>16.500366062093953</v>
      </c>
      <c r="G264" s="70">
        <f t="shared" si="13"/>
        <v>16.500475815603096</v>
      </c>
      <c r="H264" s="70">
        <f t="shared" si="14"/>
        <v>16.496376180626989</v>
      </c>
      <c r="I264" s="70">
        <f t="shared" si="15"/>
        <v>16.5</v>
      </c>
      <c r="J264" s="70">
        <f>$J$20-$I264</f>
        <v>0</v>
      </c>
      <c r="K264" s="69">
        <f>B264-J264</f>
        <v>0</v>
      </c>
      <c r="L264" s="70">
        <f>IF($L$20-$I264&gt;0,$L$20-$I264,0)</f>
        <v>0</v>
      </c>
      <c r="M264" s="70"/>
      <c r="O264"/>
      <c r="P264"/>
      <c r="Q264"/>
      <c r="R264"/>
      <c r="S264"/>
      <c r="T264"/>
      <c r="U264"/>
    </row>
    <row r="265" spans="1:21" x14ac:dyDescent="0.2">
      <c r="A265" s="20">
        <v>43706</v>
      </c>
      <c r="B265" s="45">
        <v>0</v>
      </c>
      <c r="C265" s="26"/>
      <c r="D265" s="23"/>
      <c r="E265" s="42">
        <f>16.5-B265</f>
        <v>16.5</v>
      </c>
      <c r="F265" s="70">
        <f t="shared" si="12"/>
        <v>16.499737666352509</v>
      </c>
      <c r="G265" s="70">
        <f t="shared" si="13"/>
        <v>16.500366062093953</v>
      </c>
      <c r="H265" s="70">
        <f t="shared" si="14"/>
        <v>16.500475815603089</v>
      </c>
      <c r="I265" s="70">
        <f t="shared" si="15"/>
        <v>16.5</v>
      </c>
      <c r="J265" s="70">
        <f>$J$20-$I265</f>
        <v>0</v>
      </c>
      <c r="K265" s="69">
        <f>B265-J265</f>
        <v>0</v>
      </c>
      <c r="L265" s="70">
        <f>IF($L$20-$I265&gt;0,$L$20-$I265,0)</f>
        <v>0</v>
      </c>
      <c r="M265" s="70"/>
      <c r="O265"/>
      <c r="P265"/>
      <c r="Q265"/>
      <c r="R265"/>
      <c r="S265"/>
      <c r="T265"/>
      <c r="U265"/>
    </row>
    <row r="266" spans="1:21" x14ac:dyDescent="0.2">
      <c r="A266" s="20">
        <v>43707</v>
      </c>
      <c r="B266" s="45">
        <v>0</v>
      </c>
      <c r="C266" s="26"/>
      <c r="D266" s="23"/>
      <c r="E266" s="42">
        <f>16.5-B266</f>
        <v>16.5</v>
      </c>
      <c r="F266" s="70">
        <f t="shared" si="12"/>
        <v>16.500070156474752</v>
      </c>
      <c r="G266" s="70">
        <f t="shared" si="13"/>
        <v>16.499737666352512</v>
      </c>
      <c r="H266" s="70">
        <f t="shared" si="14"/>
        <v>16.500366062093956</v>
      </c>
      <c r="I266" s="70">
        <f t="shared" si="15"/>
        <v>16.5</v>
      </c>
      <c r="J266" s="70">
        <f>$J$20-$I266</f>
        <v>0</v>
      </c>
      <c r="K266" s="69">
        <f>B266-J266</f>
        <v>0</v>
      </c>
      <c r="L266" s="70">
        <f>IF($L$20-$I266&gt;0,$L$20-$I266,0)</f>
        <v>0</v>
      </c>
      <c r="M266" s="70"/>
      <c r="O266"/>
      <c r="P266"/>
      <c r="Q266"/>
      <c r="R266"/>
      <c r="S266"/>
      <c r="T266"/>
      <c r="U266"/>
    </row>
    <row r="267" spans="1:21" x14ac:dyDescent="0.2">
      <c r="A267" s="20">
        <v>43708</v>
      </c>
      <c r="B267" s="46">
        <v>0</v>
      </c>
      <c r="C267" s="27">
        <v>3.1999999999999975</v>
      </c>
      <c r="D267" s="25">
        <v>3</v>
      </c>
      <c r="E267" s="42">
        <f>16.5-B267</f>
        <v>16.5</v>
      </c>
      <c r="F267" s="70">
        <f t="shared" si="12"/>
        <v>16.500008644037205</v>
      </c>
      <c r="G267" s="70">
        <f t="shared" si="13"/>
        <v>16.500070156474752</v>
      </c>
      <c r="H267" s="70">
        <f t="shared" si="14"/>
        <v>16.499737666352512</v>
      </c>
      <c r="I267" s="70">
        <f t="shared" si="15"/>
        <v>16.5</v>
      </c>
      <c r="J267" s="70">
        <f>$J$20-$I267</f>
        <v>0</v>
      </c>
      <c r="K267" s="69">
        <f>B267-J267</f>
        <v>0</v>
      </c>
      <c r="L267" s="70">
        <f>IF($L$20-$I267&gt;0,$L$20-$I267,0)</f>
        <v>0</v>
      </c>
      <c r="M267" s="70"/>
      <c r="O267"/>
      <c r="P267"/>
      <c r="Q267"/>
      <c r="R267"/>
      <c r="S267"/>
      <c r="T267"/>
      <c r="U267"/>
    </row>
    <row r="268" spans="1:21" x14ac:dyDescent="0.2">
      <c r="A268" s="20">
        <v>43709</v>
      </c>
      <c r="B268" s="45">
        <v>0</v>
      </c>
      <c r="C268" s="22"/>
      <c r="D268" s="23"/>
      <c r="E268" s="42">
        <f>16.5-B268</f>
        <v>16.5</v>
      </c>
      <c r="F268" s="70">
        <f t="shared" si="12"/>
        <v>16.499983985235605</v>
      </c>
      <c r="G268" s="70">
        <f t="shared" si="13"/>
        <v>16.500008644037205</v>
      </c>
      <c r="H268" s="70">
        <f t="shared" si="14"/>
        <v>16.500070156474749</v>
      </c>
      <c r="I268" s="70">
        <f t="shared" si="15"/>
        <v>16.5</v>
      </c>
      <c r="J268" s="70">
        <f>$J$20-$I268</f>
        <v>0</v>
      </c>
      <c r="K268" s="69">
        <f>B268-J268</f>
        <v>0</v>
      </c>
      <c r="L268" s="70">
        <f>IF($L$20-$I268&gt;0,$L$20-$I268,0)</f>
        <v>0</v>
      </c>
      <c r="M268" s="70"/>
      <c r="O268"/>
      <c r="P268"/>
      <c r="Q268"/>
      <c r="R268"/>
      <c r="S268"/>
      <c r="T268"/>
      <c r="U268"/>
    </row>
    <row r="269" spans="1:21" x14ac:dyDescent="0.2">
      <c r="A269" s="20">
        <v>43710</v>
      </c>
      <c r="B269" s="45">
        <v>0.19999999999999929</v>
      </c>
      <c r="C269" s="22"/>
      <c r="D269" s="23"/>
      <c r="E269" s="42">
        <f>16.5-B269</f>
        <v>16.3</v>
      </c>
      <c r="F269" s="70">
        <f t="shared" si="12"/>
        <v>16.166673233375995</v>
      </c>
      <c r="G269" s="70">
        <f t="shared" si="13"/>
        <v>16.499983985235609</v>
      </c>
      <c r="H269" s="70">
        <f t="shared" si="14"/>
        <v>16.500008644037205</v>
      </c>
      <c r="I269" s="70">
        <f t="shared" si="15"/>
        <v>16.3</v>
      </c>
      <c r="J269" s="70">
        <f>$J$20-$I269</f>
        <v>0.19999999999999929</v>
      </c>
      <c r="K269" s="69">
        <f>B269-J269</f>
        <v>0</v>
      </c>
      <c r="L269" s="70">
        <f>IF($L$20-$I269&gt;0,$L$20-$I269,0)</f>
        <v>0</v>
      </c>
      <c r="M269" s="70"/>
      <c r="O269"/>
      <c r="P269"/>
      <c r="Q269"/>
      <c r="R269"/>
      <c r="S269"/>
      <c r="T269"/>
      <c r="U269"/>
    </row>
    <row r="270" spans="1:21" x14ac:dyDescent="0.2">
      <c r="A270" s="20">
        <v>43711</v>
      </c>
      <c r="B270" s="45">
        <v>0.69999999999999929</v>
      </c>
      <c r="C270" s="22"/>
      <c r="D270" s="23"/>
      <c r="E270" s="42">
        <f>16.5-B270</f>
        <v>15.8</v>
      </c>
      <c r="F270" s="70">
        <f t="shared" si="12"/>
        <v>15.499999385772737</v>
      </c>
      <c r="G270" s="70">
        <f t="shared" si="13"/>
        <v>16.166673233375995</v>
      </c>
      <c r="H270" s="70">
        <f t="shared" si="14"/>
        <v>16.499983985235598</v>
      </c>
      <c r="I270" s="70">
        <f t="shared" si="15"/>
        <v>15.8</v>
      </c>
      <c r="J270" s="70">
        <f>$J$20-$I270</f>
        <v>0.69999999999999929</v>
      </c>
      <c r="K270" s="69">
        <f>B270-J270</f>
        <v>0</v>
      </c>
      <c r="L270" s="70">
        <f>IF($L$20-$I270&gt;0,$L$20-$I270,0)</f>
        <v>0</v>
      </c>
      <c r="M270" s="70"/>
      <c r="O270"/>
      <c r="P270"/>
      <c r="Q270"/>
      <c r="R270"/>
      <c r="S270"/>
      <c r="T270"/>
      <c r="U270"/>
    </row>
    <row r="271" spans="1:21" x14ac:dyDescent="0.2">
      <c r="A271" s="20">
        <v>43712</v>
      </c>
      <c r="B271" s="45">
        <v>0.80000000000000071</v>
      </c>
      <c r="C271" s="22"/>
      <c r="D271" s="23"/>
      <c r="E271" s="42">
        <f>16.5-B271</f>
        <v>15.7</v>
      </c>
      <c r="F271" s="70">
        <f t="shared" si="12"/>
        <v>15.722221434884299</v>
      </c>
      <c r="G271" s="70">
        <f t="shared" si="13"/>
        <v>15.499999385772737</v>
      </c>
      <c r="H271" s="70">
        <f t="shared" si="14"/>
        <v>16.166673233375999</v>
      </c>
      <c r="I271" s="70">
        <f t="shared" si="15"/>
        <v>15.7</v>
      </c>
      <c r="J271" s="70">
        <f>$J$20-$I271</f>
        <v>0.80000000000000071</v>
      </c>
      <c r="K271" s="69">
        <f>B271-J271</f>
        <v>0</v>
      </c>
      <c r="L271" s="70">
        <f>IF($L$20-$I271&gt;0,$L$20-$I271,0)</f>
        <v>0</v>
      </c>
      <c r="M271" s="70"/>
      <c r="O271"/>
      <c r="P271"/>
      <c r="Q271"/>
      <c r="R271"/>
      <c r="S271"/>
      <c r="T271"/>
      <c r="U271"/>
    </row>
    <row r="272" spans="1:21" x14ac:dyDescent="0.2">
      <c r="A272" s="20">
        <v>43713</v>
      </c>
      <c r="B272" s="45">
        <v>2.5</v>
      </c>
      <c r="C272" s="22"/>
      <c r="D272" s="23"/>
      <c r="E272" s="42">
        <f>16.5-B272</f>
        <v>14</v>
      </c>
      <c r="F272" s="70">
        <f t="shared" si="12"/>
        <v>12.888889384929064</v>
      </c>
      <c r="G272" s="70">
        <f t="shared" si="13"/>
        <v>15.722221434884295</v>
      </c>
      <c r="H272" s="70">
        <f t="shared" si="14"/>
        <v>15.499999385772742</v>
      </c>
      <c r="I272" s="70">
        <f t="shared" si="15"/>
        <v>14</v>
      </c>
      <c r="J272" s="70">
        <f>$J$20-$I272</f>
        <v>2.5</v>
      </c>
      <c r="K272" s="69">
        <f>B272-J272</f>
        <v>0</v>
      </c>
      <c r="L272" s="70">
        <f>IF($L$20-$I272&gt;0,$L$20-$I272,0)</f>
        <v>1</v>
      </c>
      <c r="M272" s="70"/>
      <c r="O272"/>
      <c r="P272"/>
      <c r="Q272"/>
      <c r="R272"/>
      <c r="S272"/>
      <c r="T272"/>
      <c r="U272"/>
    </row>
    <row r="273" spans="1:21" x14ac:dyDescent="0.2">
      <c r="A273" s="20">
        <v>43714</v>
      </c>
      <c r="B273" s="45">
        <v>3</v>
      </c>
      <c r="C273" s="22"/>
      <c r="D273" s="23"/>
      <c r="E273" s="42">
        <f>16.5-B273</f>
        <v>13.5</v>
      </c>
      <c r="F273" s="70">
        <f t="shared" si="12"/>
        <v>13.435185068388085</v>
      </c>
      <c r="G273" s="70">
        <f t="shared" si="13"/>
        <v>12.888889384929067</v>
      </c>
      <c r="H273" s="70">
        <f t="shared" si="14"/>
        <v>15.722221434884295</v>
      </c>
      <c r="I273" s="70">
        <f t="shared" si="15"/>
        <v>13.5</v>
      </c>
      <c r="J273" s="70">
        <f>$J$20-$I273</f>
        <v>3</v>
      </c>
      <c r="K273" s="69">
        <f>B273-J273</f>
        <v>0</v>
      </c>
      <c r="L273" s="70">
        <f>IF($L$20-$I273&gt;0,$L$20-$I273,0)</f>
        <v>1.5</v>
      </c>
      <c r="M273" s="70"/>
      <c r="O273"/>
      <c r="P273"/>
      <c r="Q273"/>
      <c r="R273"/>
      <c r="S273"/>
      <c r="T273"/>
      <c r="U273"/>
    </row>
    <row r="274" spans="1:21" x14ac:dyDescent="0.2">
      <c r="A274" s="20">
        <v>43715</v>
      </c>
      <c r="B274" s="45">
        <v>3</v>
      </c>
      <c r="C274" s="22"/>
      <c r="D274" s="23"/>
      <c r="E274" s="42">
        <f>16.5-B274</f>
        <v>13.5</v>
      </c>
      <c r="F274" s="70">
        <f t="shared" si="12"/>
        <v>13.634259234984446</v>
      </c>
      <c r="G274" s="70">
        <f t="shared" si="13"/>
        <v>13.435185068388087</v>
      </c>
      <c r="H274" s="70">
        <f t="shared" si="14"/>
        <v>12.888889384929065</v>
      </c>
      <c r="I274" s="70">
        <f t="shared" si="15"/>
        <v>13.5</v>
      </c>
      <c r="J274" s="70">
        <f>$J$20-$I274</f>
        <v>3</v>
      </c>
      <c r="K274" s="69">
        <f>B274-J274</f>
        <v>0</v>
      </c>
      <c r="L274" s="70">
        <f>IF($L$20-$I274&gt;0,$L$20-$I274,0)</f>
        <v>1.5</v>
      </c>
      <c r="M274" s="70"/>
      <c r="O274"/>
      <c r="P274"/>
      <c r="Q274"/>
      <c r="R274"/>
      <c r="S274"/>
      <c r="T274"/>
      <c r="U274"/>
    </row>
    <row r="275" spans="1:21" x14ac:dyDescent="0.2">
      <c r="A275" s="20">
        <v>43716</v>
      </c>
      <c r="B275" s="45">
        <v>3.1999999999999993</v>
      </c>
      <c r="C275" s="22"/>
      <c r="D275" s="23"/>
      <c r="E275" s="42">
        <f>16.5-B275</f>
        <v>13.3</v>
      </c>
      <c r="F275" s="70">
        <f t="shared" si="12"/>
        <v>13.110339537776431</v>
      </c>
      <c r="G275" s="70">
        <f t="shared" si="13"/>
        <v>13.634259234984446</v>
      </c>
      <c r="H275" s="70">
        <f t="shared" si="14"/>
        <v>13.435185068388087</v>
      </c>
      <c r="I275" s="70">
        <f t="shared" si="15"/>
        <v>13.3</v>
      </c>
      <c r="J275" s="70">
        <f>$J$20-$I275</f>
        <v>3.1999999999999993</v>
      </c>
      <c r="K275" s="69">
        <f>B275-J275</f>
        <v>0</v>
      </c>
      <c r="L275" s="70">
        <f>IF($L$20-$I275&gt;0,$L$20-$I275,0)</f>
        <v>1.6999999999999993</v>
      </c>
      <c r="M275" s="70"/>
      <c r="O275"/>
      <c r="P275"/>
      <c r="Q275"/>
      <c r="R275"/>
      <c r="S275"/>
      <c r="T275"/>
      <c r="U275"/>
    </row>
    <row r="276" spans="1:21" x14ac:dyDescent="0.2">
      <c r="A276" s="20">
        <v>43717</v>
      </c>
      <c r="B276" s="45">
        <v>4</v>
      </c>
      <c r="C276" s="22"/>
      <c r="D276" s="23"/>
      <c r="E276" s="42">
        <f>16.5-B276</f>
        <v>12.5</v>
      </c>
      <c r="F276" s="70">
        <f t="shared" si="12"/>
        <v>12.005787025281043</v>
      </c>
      <c r="G276" s="70">
        <f t="shared" si="13"/>
        <v>13.110339537776433</v>
      </c>
      <c r="H276" s="70">
        <f t="shared" si="14"/>
        <v>13.634259234984446</v>
      </c>
      <c r="I276" s="70">
        <f t="shared" si="15"/>
        <v>12.5</v>
      </c>
      <c r="J276" s="70">
        <f>$J$20-$I276</f>
        <v>4</v>
      </c>
      <c r="K276" s="69">
        <f>B276-J276</f>
        <v>0</v>
      </c>
      <c r="L276" s="70">
        <f>IF($L$20-$I276&gt;0,$L$20-$I276,0)</f>
        <v>2.5</v>
      </c>
      <c r="M276" s="70"/>
      <c r="O276"/>
      <c r="P276"/>
      <c r="Q276"/>
      <c r="R276"/>
      <c r="S276"/>
      <c r="T276"/>
      <c r="U276"/>
    </row>
    <row r="277" spans="1:21" x14ac:dyDescent="0.2">
      <c r="A277" s="20">
        <v>43718</v>
      </c>
      <c r="B277" s="45">
        <v>2.4000000000000004</v>
      </c>
      <c r="C277" s="22"/>
      <c r="D277" s="23"/>
      <c r="E277" s="42">
        <f>16.5-B277</f>
        <v>14.1</v>
      </c>
      <c r="F277" s="70">
        <f t="shared" si="12"/>
        <v>15.312049897730072</v>
      </c>
      <c r="G277" s="70">
        <f t="shared" si="13"/>
        <v>12.005787025281046</v>
      </c>
      <c r="H277" s="70">
        <f t="shared" si="14"/>
        <v>13.110339537776436</v>
      </c>
      <c r="I277" s="70">
        <f t="shared" si="15"/>
        <v>14.1</v>
      </c>
      <c r="J277" s="70">
        <f>$J$20-$I277</f>
        <v>2.4000000000000004</v>
      </c>
      <c r="K277" s="69">
        <f>B277-J277</f>
        <v>0</v>
      </c>
      <c r="L277" s="70">
        <f>IF($L$20-$I277&gt;0,$L$20-$I277,0)</f>
        <v>0.90000000000000036</v>
      </c>
      <c r="M277" s="70"/>
      <c r="O277"/>
      <c r="P277"/>
      <c r="Q277"/>
      <c r="R277"/>
      <c r="S277"/>
      <c r="T277"/>
      <c r="U277"/>
    </row>
    <row r="278" spans="1:21" x14ac:dyDescent="0.2">
      <c r="A278" s="20">
        <v>43719</v>
      </c>
      <c r="B278" s="45">
        <v>1.4000000000000004</v>
      </c>
      <c r="C278" s="22"/>
      <c r="D278" s="23"/>
      <c r="E278" s="42">
        <f>16.5-B278</f>
        <v>15.1</v>
      </c>
      <c r="F278" s="70">
        <f t="shared" si="12"/>
        <v>15.509677213588121</v>
      </c>
      <c r="G278" s="70">
        <f t="shared" si="13"/>
        <v>15.312049897730073</v>
      </c>
      <c r="H278" s="70">
        <f t="shared" si="14"/>
        <v>12.005787025281052</v>
      </c>
      <c r="I278" s="70">
        <f t="shared" si="15"/>
        <v>15.1</v>
      </c>
      <c r="J278" s="70">
        <f>$J$20-$I278</f>
        <v>1.4000000000000004</v>
      </c>
      <c r="K278" s="69">
        <f>B278-J278</f>
        <v>0</v>
      </c>
      <c r="L278" s="70">
        <f>IF($L$20-$I278&gt;0,$L$20-$I278,0)</f>
        <v>0</v>
      </c>
      <c r="M278" s="70"/>
      <c r="O278"/>
      <c r="P278"/>
      <c r="Q278"/>
      <c r="R278"/>
      <c r="S278"/>
      <c r="T278"/>
      <c r="U278"/>
    </row>
    <row r="279" spans="1:21" x14ac:dyDescent="0.2">
      <c r="A279" s="20">
        <v>43720</v>
      </c>
      <c r="B279" s="45">
        <v>0</v>
      </c>
      <c r="C279" s="22"/>
      <c r="D279" s="23"/>
      <c r="E279" s="42">
        <f>16.5-B279</f>
        <v>16.5</v>
      </c>
      <c r="F279" s="70">
        <f t="shared" si="12"/>
        <v>17.193153076917596</v>
      </c>
      <c r="G279" s="70">
        <f t="shared" si="13"/>
        <v>15.509677213588116</v>
      </c>
      <c r="H279" s="70">
        <f t="shared" si="14"/>
        <v>15.312049897730073</v>
      </c>
      <c r="I279" s="70">
        <f t="shared" si="15"/>
        <v>16.5</v>
      </c>
      <c r="J279" s="70">
        <f>$J$20-$I279</f>
        <v>0</v>
      </c>
      <c r="K279" s="69">
        <f>B279-J279</f>
        <v>0</v>
      </c>
      <c r="L279" s="70">
        <f>IF($L$20-$I279&gt;0,$L$20-$I279,0)</f>
        <v>0</v>
      </c>
      <c r="M279" s="70"/>
      <c r="O279"/>
      <c r="P279"/>
      <c r="Q279"/>
      <c r="R279"/>
      <c r="S279"/>
      <c r="T279"/>
      <c r="U279"/>
    </row>
    <row r="280" spans="1:21" x14ac:dyDescent="0.2">
      <c r="A280" s="20">
        <v>43721</v>
      </c>
      <c r="B280" s="45">
        <v>0</v>
      </c>
      <c r="C280" s="22"/>
      <c r="D280" s="23"/>
      <c r="E280" s="42">
        <f>16.5-B280</f>
        <v>16.5</v>
      </c>
      <c r="F280" s="70">
        <f t="shared" si="12"/>
        <v>16.318477259276516</v>
      </c>
      <c r="G280" s="70">
        <f t="shared" si="13"/>
        <v>17.193153076917596</v>
      </c>
      <c r="H280" s="70">
        <f t="shared" si="14"/>
        <v>15.509677213588118</v>
      </c>
      <c r="I280" s="70">
        <f t="shared" si="15"/>
        <v>16.5</v>
      </c>
      <c r="J280" s="70">
        <f>$J$20-$I280</f>
        <v>0</v>
      </c>
      <c r="K280" s="69">
        <f>B280-J280</f>
        <v>0</v>
      </c>
      <c r="L280" s="70">
        <f>IF($L$20-$I280&gt;0,$L$20-$I280,0)</f>
        <v>0</v>
      </c>
      <c r="M280" s="70"/>
      <c r="O280"/>
      <c r="P280"/>
      <c r="Q280"/>
      <c r="R280"/>
      <c r="S280"/>
      <c r="T280"/>
      <c r="U280"/>
    </row>
    <row r="281" spans="1:21" x14ac:dyDescent="0.2">
      <c r="A281" s="20">
        <v>43722</v>
      </c>
      <c r="B281" s="45">
        <v>0</v>
      </c>
      <c r="C281" s="22"/>
      <c r="D281" s="23"/>
      <c r="E281" s="42">
        <f>16.5-B281</f>
        <v>16.5</v>
      </c>
      <c r="F281" s="70">
        <f t="shared" si="12"/>
        <v>16.475235857542142</v>
      </c>
      <c r="G281" s="70">
        <f t="shared" si="13"/>
        <v>16.318477259276516</v>
      </c>
      <c r="H281" s="70">
        <f t="shared" si="14"/>
        <v>17.1931530769176</v>
      </c>
      <c r="I281" s="70">
        <f t="shared" si="15"/>
        <v>16.5</v>
      </c>
      <c r="J281" s="70">
        <f>$J$20-$I281</f>
        <v>0</v>
      </c>
      <c r="K281" s="69">
        <f>B281-J281</f>
        <v>0</v>
      </c>
      <c r="L281" s="70">
        <f>IF($L$20-$I281&gt;0,$L$20-$I281,0)</f>
        <v>0</v>
      </c>
      <c r="M281" s="70"/>
      <c r="O281"/>
      <c r="P281"/>
      <c r="Q281"/>
      <c r="R281"/>
      <c r="S281"/>
      <c r="T281"/>
      <c r="U281"/>
    </row>
    <row r="282" spans="1:21" x14ac:dyDescent="0.2">
      <c r="A282" s="20">
        <v>43723</v>
      </c>
      <c r="B282" s="45">
        <v>0</v>
      </c>
      <c r="C282" s="22"/>
      <c r="D282" s="23"/>
      <c r="E282" s="42">
        <f>16.5-B282</f>
        <v>16.5</v>
      </c>
      <c r="F282" s="70">
        <f t="shared" ref="F282:F345" si="16">(E282-$G$20*F281-$H$20*G281)/$F$20</f>
        <v>16.542635861349506</v>
      </c>
      <c r="G282" s="70">
        <f t="shared" ref="G282:G345" si="17">(E282-$F$20*F282-$H$20*G281)/$G$20</f>
        <v>16.475235857542149</v>
      </c>
      <c r="H282" s="70">
        <f t="shared" ref="H282:H345" si="18">(E282-$F$20*F282-$G$20*G282)/$H$20</f>
        <v>16.318477259276516</v>
      </c>
      <c r="I282" s="70">
        <f t="shared" ref="I282:I345" si="19">(F282*$F$20+G282*$G$20+H282*$H$20)</f>
        <v>16.5</v>
      </c>
      <c r="J282" s="70">
        <f>$J$20-$I282</f>
        <v>0</v>
      </c>
      <c r="K282" s="69">
        <f>B282-J282</f>
        <v>0</v>
      </c>
      <c r="L282" s="70">
        <f>IF($L$20-$I282&gt;0,$L$20-$I282,0)</f>
        <v>0</v>
      </c>
      <c r="M282" s="70"/>
      <c r="O282"/>
      <c r="P282"/>
      <c r="Q282"/>
      <c r="R282"/>
      <c r="S282"/>
      <c r="T282"/>
      <c r="U282"/>
    </row>
    <row r="283" spans="1:21" x14ac:dyDescent="0.2">
      <c r="A283" s="20">
        <v>43724</v>
      </c>
      <c r="B283" s="45">
        <v>0</v>
      </c>
      <c r="C283" s="22"/>
      <c r="D283" s="23"/>
      <c r="E283" s="42">
        <f>16.5-B283</f>
        <v>16.5</v>
      </c>
      <c r="F283" s="70">
        <f t="shared" si="16"/>
        <v>16.482809426401555</v>
      </c>
      <c r="G283" s="70">
        <f t="shared" si="17"/>
        <v>16.542635861349506</v>
      </c>
      <c r="H283" s="70">
        <f t="shared" si="18"/>
        <v>16.475235857542145</v>
      </c>
      <c r="I283" s="70">
        <f t="shared" si="19"/>
        <v>16.5</v>
      </c>
      <c r="J283" s="70">
        <f>$J$20-$I283</f>
        <v>0</v>
      </c>
      <c r="K283" s="69">
        <f>B283-J283</f>
        <v>0</v>
      </c>
      <c r="L283" s="70">
        <f>IF($L$20-$I283&gt;0,$L$20-$I283,0)</f>
        <v>0</v>
      </c>
      <c r="M283" s="70"/>
      <c r="O283"/>
      <c r="P283"/>
      <c r="Q283"/>
      <c r="R283"/>
      <c r="S283"/>
      <c r="T283"/>
      <c r="U283"/>
    </row>
    <row r="284" spans="1:21" x14ac:dyDescent="0.2">
      <c r="A284" s="20">
        <v>43725</v>
      </c>
      <c r="B284" s="45">
        <v>1.0999999999999996</v>
      </c>
      <c r="C284" s="22"/>
      <c r="D284" s="23"/>
      <c r="E284" s="42">
        <f>16.5-B284</f>
        <v>15.4</v>
      </c>
      <c r="F284" s="70">
        <f t="shared" si="16"/>
        <v>14.668155976574306</v>
      </c>
      <c r="G284" s="70">
        <f t="shared" si="17"/>
        <v>16.482809426401555</v>
      </c>
      <c r="H284" s="70">
        <f t="shared" si="18"/>
        <v>16.542635861349495</v>
      </c>
      <c r="I284" s="70">
        <f t="shared" si="19"/>
        <v>15.399999999999999</v>
      </c>
      <c r="J284" s="70">
        <f>$J$20-$I284</f>
        <v>1.1000000000000014</v>
      </c>
      <c r="K284" s="69">
        <f>B284-J284</f>
        <v>-1.7763568394002505E-15</v>
      </c>
      <c r="L284" s="70">
        <f>IF($L$20-$I284&gt;0,$L$20-$I284,0)</f>
        <v>0</v>
      </c>
      <c r="M284" s="70"/>
      <c r="O284"/>
      <c r="P284"/>
      <c r="Q284"/>
      <c r="R284"/>
      <c r="S284"/>
      <c r="T284"/>
      <c r="U284"/>
    </row>
    <row r="285" spans="1:21" x14ac:dyDescent="0.2">
      <c r="A285" s="20">
        <v>43726</v>
      </c>
      <c r="B285" s="45">
        <v>2.9000000000000004</v>
      </c>
      <c r="C285" s="22"/>
      <c r="D285" s="23"/>
      <c r="E285" s="42">
        <f>16.5-B285</f>
        <v>13.6</v>
      </c>
      <c r="F285" s="70">
        <f t="shared" si="16"/>
        <v>12.585453773979255</v>
      </c>
      <c r="G285" s="70">
        <f t="shared" si="17"/>
        <v>14.668155976574305</v>
      </c>
      <c r="H285" s="70">
        <f t="shared" si="18"/>
        <v>16.482809426401559</v>
      </c>
      <c r="I285" s="70">
        <f t="shared" si="19"/>
        <v>13.6</v>
      </c>
      <c r="J285" s="70">
        <f>$J$20-$I285</f>
        <v>2.9000000000000004</v>
      </c>
      <c r="K285" s="69">
        <f>B285-J285</f>
        <v>0</v>
      </c>
      <c r="L285" s="70">
        <f>IF($L$20-$I285&gt;0,$L$20-$I285,0)</f>
        <v>1.4000000000000004</v>
      </c>
      <c r="M285" s="70"/>
      <c r="O285"/>
      <c r="P285"/>
      <c r="Q285"/>
      <c r="R285"/>
      <c r="S285"/>
      <c r="T285"/>
      <c r="U285"/>
    </row>
    <row r="286" spans="1:21" x14ac:dyDescent="0.2">
      <c r="A286" s="20">
        <v>43727</v>
      </c>
      <c r="B286" s="45">
        <v>3.9000000000000004</v>
      </c>
      <c r="C286" s="22"/>
      <c r="D286" s="23"/>
      <c r="E286" s="42">
        <f>16.5-B286</f>
        <v>12.6</v>
      </c>
      <c r="F286" s="70">
        <f t="shared" si="16"/>
        <v>12.262580450247988</v>
      </c>
      <c r="G286" s="70">
        <f t="shared" si="17"/>
        <v>12.585453773979255</v>
      </c>
      <c r="H286" s="70">
        <f t="shared" si="18"/>
        <v>14.668155976574306</v>
      </c>
      <c r="I286" s="70">
        <f t="shared" si="19"/>
        <v>12.599999999999998</v>
      </c>
      <c r="J286" s="70">
        <f>$J$20-$I286</f>
        <v>3.9000000000000021</v>
      </c>
      <c r="K286" s="69">
        <f>B286-J286</f>
        <v>0</v>
      </c>
      <c r="L286" s="70">
        <f>IF($L$20-$I286&gt;0,$L$20-$I286,0)</f>
        <v>2.4000000000000021</v>
      </c>
      <c r="M286" s="70"/>
      <c r="O286"/>
      <c r="P286"/>
      <c r="Q286"/>
      <c r="R286"/>
      <c r="S286"/>
      <c r="T286"/>
      <c r="U286"/>
    </row>
    <row r="287" spans="1:21" x14ac:dyDescent="0.2">
      <c r="A287" s="20">
        <v>43728</v>
      </c>
      <c r="B287" s="45">
        <v>3.4000000000000004</v>
      </c>
      <c r="C287" s="22"/>
      <c r="D287" s="23"/>
      <c r="E287" s="42">
        <f>16.5-B287</f>
        <v>13.1</v>
      </c>
      <c r="F287" s="70">
        <f t="shared" si="16"/>
        <v>13.604467479212795</v>
      </c>
      <c r="G287" s="70">
        <f t="shared" si="17"/>
        <v>12.262580450247992</v>
      </c>
      <c r="H287" s="70">
        <f t="shared" si="18"/>
        <v>12.585453773979255</v>
      </c>
      <c r="I287" s="70">
        <f t="shared" si="19"/>
        <v>13.1</v>
      </c>
      <c r="J287" s="70">
        <f>$J$20-$I287</f>
        <v>3.4000000000000004</v>
      </c>
      <c r="K287" s="69">
        <f>B287-J287</f>
        <v>0</v>
      </c>
      <c r="L287" s="70">
        <f>IF($L$20-$I287&gt;0,$L$20-$I287,0)</f>
        <v>1.9000000000000004</v>
      </c>
      <c r="M287" s="70"/>
      <c r="O287"/>
      <c r="P287"/>
      <c r="Q287"/>
      <c r="R287"/>
      <c r="S287"/>
      <c r="T287"/>
      <c r="U287"/>
    </row>
    <row r="288" spans="1:21" x14ac:dyDescent="0.2">
      <c r="A288" s="20">
        <v>43729</v>
      </c>
      <c r="B288" s="45">
        <v>0.39999999999999858</v>
      </c>
      <c r="C288" s="22"/>
      <c r="D288" s="23"/>
      <c r="E288" s="42">
        <f>16.5-B288</f>
        <v>16.100000000000001</v>
      </c>
      <c r="F288" s="70">
        <f t="shared" si="16"/>
        <v>17.987336185352273</v>
      </c>
      <c r="G288" s="70">
        <f t="shared" si="17"/>
        <v>13.604467479212795</v>
      </c>
      <c r="H288" s="70">
        <f t="shared" si="18"/>
        <v>12.262580450247995</v>
      </c>
      <c r="I288" s="70">
        <f t="shared" si="19"/>
        <v>16.100000000000001</v>
      </c>
      <c r="J288" s="70">
        <f>$J$20-$I288</f>
        <v>0.39999999999999858</v>
      </c>
      <c r="K288" s="69">
        <f>B288-J288</f>
        <v>0</v>
      </c>
      <c r="L288" s="70">
        <f>IF($L$20-$I288&gt;0,$L$20-$I288,0)</f>
        <v>0</v>
      </c>
      <c r="M288" s="70"/>
      <c r="O288"/>
      <c r="P288"/>
      <c r="Q288"/>
      <c r="R288"/>
      <c r="S288"/>
      <c r="T288"/>
      <c r="U288"/>
    </row>
    <row r="289" spans="1:21" x14ac:dyDescent="0.2">
      <c r="A289" s="20">
        <v>43730</v>
      </c>
      <c r="B289" s="45">
        <v>0</v>
      </c>
      <c r="C289" s="22"/>
      <c r="D289" s="23"/>
      <c r="E289" s="42">
        <f>16.5-B289</f>
        <v>16.5</v>
      </c>
      <c r="F289" s="70">
        <f t="shared" si="16"/>
        <v>16.238920660788398</v>
      </c>
      <c r="G289" s="70">
        <f t="shared" si="17"/>
        <v>17.98733618535227</v>
      </c>
      <c r="H289" s="70">
        <f t="shared" si="18"/>
        <v>13.604467479212801</v>
      </c>
      <c r="I289" s="70">
        <f t="shared" si="19"/>
        <v>16.5</v>
      </c>
      <c r="J289" s="70">
        <f>$J$20-$I289</f>
        <v>0</v>
      </c>
      <c r="K289" s="69">
        <f>B289-J289</f>
        <v>0</v>
      </c>
      <c r="L289" s="70">
        <f>IF($L$20-$I289&gt;0,$L$20-$I289,0)</f>
        <v>0</v>
      </c>
      <c r="M289" s="70"/>
      <c r="O289"/>
      <c r="P289"/>
      <c r="Q289"/>
      <c r="R289"/>
      <c r="S289"/>
      <c r="T289"/>
      <c r="U289"/>
    </row>
    <row r="290" spans="1:21" x14ac:dyDescent="0.2">
      <c r="A290" s="20">
        <v>43731</v>
      </c>
      <c r="B290" s="45">
        <v>0</v>
      </c>
      <c r="C290" s="22"/>
      <c r="D290" s="23"/>
      <c r="E290" s="42">
        <f>16.5-B290</f>
        <v>16.5</v>
      </c>
      <c r="F290" s="70">
        <f t="shared" si="16"/>
        <v>16.382650305380423</v>
      </c>
      <c r="G290" s="70">
        <f t="shared" si="17"/>
        <v>16.238920660788398</v>
      </c>
      <c r="H290" s="70">
        <f t="shared" si="18"/>
        <v>17.98733618535227</v>
      </c>
      <c r="I290" s="70">
        <f t="shared" si="19"/>
        <v>16.5</v>
      </c>
      <c r="J290" s="70">
        <f>$J$20-$I290</f>
        <v>0</v>
      </c>
      <c r="K290" s="69">
        <f>B290-J290</f>
        <v>0</v>
      </c>
      <c r="L290" s="70">
        <f>IF($L$20-$I290&gt;0,$L$20-$I290,0)</f>
        <v>0</v>
      </c>
      <c r="M290" s="70"/>
      <c r="O290"/>
      <c r="P290"/>
      <c r="Q290"/>
      <c r="R290"/>
      <c r="S290"/>
      <c r="T290"/>
      <c r="U290"/>
    </row>
    <row r="291" spans="1:21" x14ac:dyDescent="0.2">
      <c r="A291" s="20">
        <v>43732</v>
      </c>
      <c r="B291" s="45">
        <v>0.69999999999999929</v>
      </c>
      <c r="C291" s="22"/>
      <c r="D291" s="23"/>
      <c r="E291" s="42">
        <f>16.5-B291</f>
        <v>15.8</v>
      </c>
      <c r="F291" s="70">
        <f t="shared" si="16"/>
        <v>15.435521403845057</v>
      </c>
      <c r="G291" s="70">
        <f t="shared" si="17"/>
        <v>16.382650305380427</v>
      </c>
      <c r="H291" s="70">
        <f t="shared" si="18"/>
        <v>16.238920660788398</v>
      </c>
      <c r="I291" s="70">
        <f t="shared" si="19"/>
        <v>15.8</v>
      </c>
      <c r="J291" s="70">
        <f>$J$20-$I291</f>
        <v>0.69999999999999929</v>
      </c>
      <c r="K291" s="69">
        <f>B291-J291</f>
        <v>0</v>
      </c>
      <c r="L291" s="70">
        <f>IF($L$20-$I291&gt;0,$L$20-$I291,0)</f>
        <v>0</v>
      </c>
      <c r="M291" s="70"/>
      <c r="O291"/>
      <c r="P291"/>
      <c r="Q291"/>
      <c r="R291"/>
      <c r="S291"/>
      <c r="T291"/>
      <c r="U291"/>
    </row>
    <row r="292" spans="1:21" x14ac:dyDescent="0.2">
      <c r="A292" s="20">
        <v>43733</v>
      </c>
      <c r="B292" s="45">
        <v>1.5999999999999996</v>
      </c>
      <c r="C292" s="22"/>
      <c r="D292" s="23"/>
      <c r="E292" s="42">
        <f>16.5-B292</f>
        <v>14.9</v>
      </c>
      <c r="F292" s="70">
        <f t="shared" si="16"/>
        <v>14.385130913847402</v>
      </c>
      <c r="G292" s="70">
        <f t="shared" si="17"/>
        <v>15.435521403845057</v>
      </c>
      <c r="H292" s="70">
        <f t="shared" si="18"/>
        <v>16.382650305380427</v>
      </c>
      <c r="I292" s="70">
        <f t="shared" si="19"/>
        <v>14.900000000000002</v>
      </c>
      <c r="J292" s="70">
        <f>$J$20-$I292</f>
        <v>1.5999999999999979</v>
      </c>
      <c r="K292" s="69">
        <f>B292-J292</f>
        <v>1.7763568394002505E-15</v>
      </c>
      <c r="L292" s="70">
        <f>IF($L$20-$I292&gt;0,$L$20-$I292,0)</f>
        <v>9.9999999999997868E-2</v>
      </c>
      <c r="M292" s="70"/>
      <c r="O292"/>
      <c r="P292"/>
      <c r="Q292"/>
      <c r="R292"/>
      <c r="S292"/>
      <c r="T292"/>
      <c r="U292"/>
    </row>
    <row r="293" spans="1:21" x14ac:dyDescent="0.2">
      <c r="A293" s="20">
        <v>43734</v>
      </c>
      <c r="B293" s="45">
        <v>1.1999999999999993</v>
      </c>
      <c r="C293" s="22"/>
      <c r="D293" s="23"/>
      <c r="E293" s="42">
        <f>16.5-B293</f>
        <v>15.3</v>
      </c>
      <c r="F293" s="70">
        <f t="shared" si="16"/>
        <v>15.734847642435458</v>
      </c>
      <c r="G293" s="70">
        <f t="shared" si="17"/>
        <v>14.385130913847402</v>
      </c>
      <c r="H293" s="70">
        <f t="shared" si="18"/>
        <v>15.435521403845058</v>
      </c>
      <c r="I293" s="70">
        <f t="shared" si="19"/>
        <v>15.3</v>
      </c>
      <c r="J293" s="70">
        <f>$J$20-$I293</f>
        <v>1.1999999999999993</v>
      </c>
      <c r="K293" s="69">
        <f>B293-J293</f>
        <v>0</v>
      </c>
      <c r="L293" s="70">
        <f>IF($L$20-$I293&gt;0,$L$20-$I293,0)</f>
        <v>0</v>
      </c>
      <c r="M293" s="70"/>
      <c r="O293"/>
      <c r="P293"/>
      <c r="Q293"/>
      <c r="R293"/>
      <c r="S293"/>
      <c r="T293"/>
      <c r="U293"/>
    </row>
    <row r="294" spans="1:21" x14ac:dyDescent="0.2">
      <c r="A294" s="20">
        <v>43735</v>
      </c>
      <c r="B294" s="45">
        <v>1.1999999999999993</v>
      </c>
      <c r="C294" s="22"/>
      <c r="D294" s="23"/>
      <c r="E294" s="42">
        <f>16.5-B294</f>
        <v>15.3</v>
      </c>
      <c r="F294" s="70">
        <f t="shared" si="16"/>
        <v>15.235054359807707</v>
      </c>
      <c r="G294" s="70">
        <f t="shared" si="17"/>
        <v>15.734847642435454</v>
      </c>
      <c r="H294" s="70">
        <f t="shared" si="18"/>
        <v>14.385130913847402</v>
      </c>
      <c r="I294" s="70">
        <f t="shared" si="19"/>
        <v>15.3</v>
      </c>
      <c r="J294" s="70">
        <f>$J$20-$I294</f>
        <v>1.1999999999999993</v>
      </c>
      <c r="K294" s="69">
        <f>B294-J294</f>
        <v>0</v>
      </c>
      <c r="L294" s="70">
        <f>IF($L$20-$I294&gt;0,$L$20-$I294,0)</f>
        <v>0</v>
      </c>
      <c r="M294" s="70"/>
      <c r="O294"/>
      <c r="P294"/>
      <c r="Q294"/>
      <c r="R294"/>
      <c r="S294"/>
      <c r="T294"/>
      <c r="U294"/>
    </row>
    <row r="295" spans="1:21" x14ac:dyDescent="0.2">
      <c r="A295" s="20">
        <v>43736</v>
      </c>
      <c r="B295" s="45">
        <v>1.8000000000000007</v>
      </c>
      <c r="C295" s="22"/>
      <c r="D295" s="23"/>
      <c r="E295" s="42">
        <f>16.5-B295</f>
        <v>14.7</v>
      </c>
      <c r="F295" s="70">
        <f t="shared" si="16"/>
        <v>14.259998213023568</v>
      </c>
      <c r="G295" s="70">
        <f t="shared" si="17"/>
        <v>15.235054359807711</v>
      </c>
      <c r="H295" s="70">
        <f t="shared" si="18"/>
        <v>15.734847642435454</v>
      </c>
      <c r="I295" s="70">
        <f t="shared" si="19"/>
        <v>14.7</v>
      </c>
      <c r="J295" s="70">
        <f>$J$20-$I295</f>
        <v>1.8000000000000007</v>
      </c>
      <c r="K295" s="69">
        <f>B295-J295</f>
        <v>0</v>
      </c>
      <c r="L295" s="70">
        <f>IF($L$20-$I295&gt;0,$L$20-$I295,0)</f>
        <v>0.30000000000000071</v>
      </c>
      <c r="M295" s="70"/>
      <c r="O295"/>
      <c r="P295"/>
      <c r="Q295"/>
      <c r="R295"/>
      <c r="S295"/>
      <c r="T295"/>
      <c r="U295"/>
    </row>
    <row r="296" spans="1:21" x14ac:dyDescent="0.2">
      <c r="A296" s="20">
        <v>43737</v>
      </c>
      <c r="B296" s="45">
        <v>1.5999999999999996</v>
      </c>
      <c r="C296" s="22"/>
      <c r="D296" s="23"/>
      <c r="E296" s="42">
        <f>16.5-B296</f>
        <v>14.9</v>
      </c>
      <c r="F296" s="70">
        <f t="shared" si="16"/>
        <v>15.164158500186931</v>
      </c>
      <c r="G296" s="70">
        <f t="shared" si="17"/>
        <v>14.259998213023568</v>
      </c>
      <c r="H296" s="70">
        <f t="shared" si="18"/>
        <v>15.235054359807716</v>
      </c>
      <c r="I296" s="70">
        <f t="shared" si="19"/>
        <v>14.9</v>
      </c>
      <c r="J296" s="70">
        <f>$J$20-$I296</f>
        <v>1.5999999999999996</v>
      </c>
      <c r="K296" s="69">
        <f>B296-J296</f>
        <v>0</v>
      </c>
      <c r="L296" s="70">
        <f>IF($L$20-$I296&gt;0,$L$20-$I296,0)</f>
        <v>9.9999999999999645E-2</v>
      </c>
      <c r="M296" s="70"/>
      <c r="O296"/>
      <c r="P296"/>
      <c r="Q296"/>
      <c r="R296"/>
      <c r="S296"/>
      <c r="T296"/>
      <c r="U296"/>
    </row>
    <row r="297" spans="1:21" x14ac:dyDescent="0.2">
      <c r="A297" s="20">
        <v>43738</v>
      </c>
      <c r="B297" s="46">
        <v>1.8000000000000007</v>
      </c>
      <c r="C297" s="24">
        <v>42.8</v>
      </c>
      <c r="D297" s="25">
        <v>43</v>
      </c>
      <c r="E297" s="42">
        <f>16.5-B297</f>
        <v>14.7</v>
      </c>
      <c r="F297" s="70">
        <f t="shared" si="16"/>
        <v>14.541254381069271</v>
      </c>
      <c r="G297" s="70">
        <f t="shared" si="17"/>
        <v>15.164158500186934</v>
      </c>
      <c r="H297" s="70">
        <f t="shared" si="18"/>
        <v>14.259998213023568</v>
      </c>
      <c r="I297" s="70">
        <f t="shared" si="19"/>
        <v>14.7</v>
      </c>
      <c r="J297" s="70">
        <f>$J$20-$I297</f>
        <v>1.8000000000000007</v>
      </c>
      <c r="K297" s="69">
        <f>B297-J297</f>
        <v>0</v>
      </c>
      <c r="L297" s="70">
        <f>IF($L$20-$I297&gt;0,$L$20-$I297,0)</f>
        <v>0.30000000000000071</v>
      </c>
      <c r="M297" s="70"/>
      <c r="O297"/>
      <c r="P297"/>
      <c r="Q297"/>
      <c r="R297"/>
      <c r="S297"/>
      <c r="T297"/>
      <c r="U297"/>
    </row>
    <row r="298" spans="1:21" x14ac:dyDescent="0.2">
      <c r="A298" s="20">
        <v>43739</v>
      </c>
      <c r="B298" s="45">
        <v>1.3000000000000007</v>
      </c>
      <c r="C298" s="22"/>
      <c r="D298" s="23"/>
      <c r="E298" s="42">
        <f>16.5-B298</f>
        <v>15.2</v>
      </c>
      <c r="F298" s="70">
        <f t="shared" si="16"/>
        <v>15.535346392767542</v>
      </c>
      <c r="G298" s="70">
        <f t="shared" si="17"/>
        <v>14.541254381069269</v>
      </c>
      <c r="H298" s="70">
        <f t="shared" si="18"/>
        <v>15.164158500186939</v>
      </c>
      <c r="I298" s="70">
        <f t="shared" si="19"/>
        <v>15.2</v>
      </c>
      <c r="J298" s="70">
        <f>$J$20-$I298</f>
        <v>1.3000000000000007</v>
      </c>
      <c r="K298" s="69">
        <f>B298-J298</f>
        <v>0</v>
      </c>
      <c r="L298" s="70">
        <f>IF($L$20-$I298&gt;0,$L$20-$I298,0)</f>
        <v>0</v>
      </c>
      <c r="M298" s="70"/>
      <c r="O298"/>
      <c r="P298"/>
      <c r="Q298"/>
      <c r="R298"/>
      <c r="S298"/>
      <c r="T298"/>
      <c r="U298"/>
    </row>
    <row r="299" spans="1:21" x14ac:dyDescent="0.2">
      <c r="A299" s="20">
        <v>43740</v>
      </c>
      <c r="B299" s="45">
        <v>4.1999999999999993</v>
      </c>
      <c r="C299" s="22"/>
      <c r="D299" s="23"/>
      <c r="E299" s="42">
        <f>16.5-B299</f>
        <v>12.3</v>
      </c>
      <c r="F299" s="70">
        <f t="shared" si="16"/>
        <v>10.308784406771352</v>
      </c>
      <c r="G299" s="70">
        <f t="shared" si="17"/>
        <v>15.535346392767542</v>
      </c>
      <c r="H299" s="70">
        <f t="shared" si="18"/>
        <v>14.541254381069271</v>
      </c>
      <c r="I299" s="70">
        <f t="shared" si="19"/>
        <v>12.3</v>
      </c>
      <c r="J299" s="70">
        <f>$J$20-$I299</f>
        <v>4.1999999999999993</v>
      </c>
      <c r="K299" s="69">
        <f>B299-J299</f>
        <v>0</v>
      </c>
      <c r="L299" s="70">
        <f>IF($L$20-$I299&gt;0,$L$20-$I299,0)</f>
        <v>2.6999999999999993</v>
      </c>
      <c r="M299" s="70"/>
      <c r="O299"/>
      <c r="P299"/>
      <c r="Q299"/>
      <c r="R299"/>
      <c r="S299"/>
      <c r="T299"/>
      <c r="U299"/>
    </row>
    <row r="300" spans="1:21" x14ac:dyDescent="0.2">
      <c r="A300" s="20">
        <v>43741</v>
      </c>
      <c r="B300" s="45">
        <v>6.1</v>
      </c>
      <c r="C300" s="22"/>
      <c r="D300" s="23"/>
      <c r="E300" s="42">
        <f>16.5-B300</f>
        <v>10.4</v>
      </c>
      <c r="F300" s="70">
        <f t="shared" si="16"/>
        <v>9.589716731153068</v>
      </c>
      <c r="G300" s="70">
        <f t="shared" si="17"/>
        <v>10.308784406771352</v>
      </c>
      <c r="H300" s="70">
        <f t="shared" si="18"/>
        <v>15.535346392767542</v>
      </c>
      <c r="I300" s="70">
        <f t="shared" si="19"/>
        <v>10.400000000000002</v>
      </c>
      <c r="J300" s="70">
        <f>$J$20-$I300</f>
        <v>6.0999999999999979</v>
      </c>
      <c r="K300" s="69">
        <f>B300-J300</f>
        <v>0</v>
      </c>
      <c r="L300" s="70">
        <f>IF($L$20-$I300&gt;0,$L$20-$I300,0)</f>
        <v>4.5999999999999979</v>
      </c>
      <c r="M300" s="70"/>
      <c r="O300"/>
      <c r="P300"/>
      <c r="Q300"/>
      <c r="R300"/>
      <c r="S300"/>
      <c r="T300"/>
      <c r="U300"/>
    </row>
    <row r="301" spans="1:21" x14ac:dyDescent="0.2">
      <c r="A301" s="20">
        <v>43742</v>
      </c>
      <c r="B301" s="45">
        <v>5.3000000000000007</v>
      </c>
      <c r="C301" s="22"/>
      <c r="D301" s="23"/>
      <c r="E301" s="42">
        <f>16.5-B301</f>
        <v>11.2</v>
      </c>
      <c r="F301" s="70">
        <f t="shared" si="16"/>
        <v>12.15367756662824</v>
      </c>
      <c r="G301" s="70">
        <f t="shared" si="17"/>
        <v>9.5897167311530698</v>
      </c>
      <c r="H301" s="70">
        <f t="shared" si="18"/>
        <v>10.308784406771352</v>
      </c>
      <c r="I301" s="70">
        <f t="shared" si="19"/>
        <v>11.2</v>
      </c>
      <c r="J301" s="70">
        <f>$J$20-$I301</f>
        <v>5.3000000000000007</v>
      </c>
      <c r="K301" s="69">
        <f>B301-J301</f>
        <v>0</v>
      </c>
      <c r="L301" s="70">
        <f>IF($L$20-$I301&gt;0,$L$20-$I301,0)</f>
        <v>3.8000000000000007</v>
      </c>
      <c r="M301" s="70"/>
      <c r="O301"/>
      <c r="P301"/>
      <c r="Q301"/>
      <c r="R301"/>
      <c r="S301"/>
      <c r="T301"/>
      <c r="U301"/>
    </row>
    <row r="302" spans="1:21" x14ac:dyDescent="0.2">
      <c r="A302" s="20">
        <v>43743</v>
      </c>
      <c r="B302" s="45">
        <v>5.8000000000000007</v>
      </c>
      <c r="C302" s="22"/>
      <c r="D302" s="23"/>
      <c r="E302" s="42">
        <f>16.5-B302</f>
        <v>10.7</v>
      </c>
      <c r="F302" s="70">
        <f t="shared" si="16"/>
        <v>10.15820842816037</v>
      </c>
      <c r="G302" s="70">
        <f t="shared" si="17"/>
        <v>12.153677566628234</v>
      </c>
      <c r="H302" s="70">
        <f t="shared" si="18"/>
        <v>9.5897167311530751</v>
      </c>
      <c r="I302" s="70">
        <f t="shared" si="19"/>
        <v>10.7</v>
      </c>
      <c r="J302" s="70">
        <f>$J$20-$I302</f>
        <v>5.8000000000000007</v>
      </c>
      <c r="K302" s="69">
        <f>B302-J302</f>
        <v>0</v>
      </c>
      <c r="L302" s="70">
        <f>IF($L$20-$I302&gt;0,$L$20-$I302,0)</f>
        <v>4.3000000000000007</v>
      </c>
      <c r="M302" s="70"/>
      <c r="O302"/>
      <c r="P302"/>
      <c r="Q302"/>
      <c r="R302"/>
      <c r="S302"/>
      <c r="T302"/>
      <c r="U302"/>
    </row>
    <row r="303" spans="1:21" x14ac:dyDescent="0.2">
      <c r="A303" s="20">
        <v>43744</v>
      </c>
      <c r="B303" s="45">
        <v>5.3000000000000007</v>
      </c>
      <c r="C303" s="22"/>
      <c r="D303" s="23"/>
      <c r="E303" s="42">
        <f>16.5-B303</f>
        <v>11.2</v>
      </c>
      <c r="F303" s="70">
        <f t="shared" si="16"/>
        <v>11.561949524815107</v>
      </c>
      <c r="G303" s="70">
        <f t="shared" si="17"/>
        <v>10.158208428160371</v>
      </c>
      <c r="H303" s="70">
        <f t="shared" si="18"/>
        <v>12.153677566628236</v>
      </c>
      <c r="I303" s="70">
        <f t="shared" si="19"/>
        <v>11.2</v>
      </c>
      <c r="J303" s="70">
        <f>$J$20-$I303</f>
        <v>5.3000000000000007</v>
      </c>
      <c r="K303" s="69">
        <f>B303-J303</f>
        <v>0</v>
      </c>
      <c r="L303" s="70">
        <f>IF($L$20-$I303&gt;0,$L$20-$I303,0)</f>
        <v>3.8000000000000007</v>
      </c>
      <c r="M303" s="70"/>
      <c r="O303"/>
      <c r="P303"/>
      <c r="Q303"/>
      <c r="R303"/>
      <c r="S303"/>
      <c r="T303"/>
      <c r="U303"/>
    </row>
    <row r="304" spans="1:21" x14ac:dyDescent="0.2">
      <c r="A304" s="20">
        <v>43745</v>
      </c>
      <c r="B304" s="45">
        <v>5.5</v>
      </c>
      <c r="C304" s="22"/>
      <c r="D304" s="23"/>
      <c r="E304" s="42">
        <f>16.5-B304</f>
        <v>11</v>
      </c>
      <c r="F304" s="70">
        <f t="shared" si="16"/>
        <v>10.859323832899051</v>
      </c>
      <c r="G304" s="70">
        <f t="shared" si="17"/>
        <v>11.561949524815107</v>
      </c>
      <c r="H304" s="70">
        <f t="shared" si="18"/>
        <v>10.158208428160371</v>
      </c>
      <c r="I304" s="70">
        <f t="shared" si="19"/>
        <v>11</v>
      </c>
      <c r="J304" s="70">
        <f>$J$20-$I304</f>
        <v>5.5</v>
      </c>
      <c r="K304" s="69">
        <f>B304-J304</f>
        <v>0</v>
      </c>
      <c r="L304" s="70">
        <f>IF($L$20-$I304&gt;0,$L$20-$I304,0)</f>
        <v>4</v>
      </c>
      <c r="M304" s="70"/>
      <c r="O304"/>
      <c r="P304"/>
      <c r="Q304"/>
      <c r="R304"/>
      <c r="S304"/>
      <c r="T304"/>
      <c r="U304"/>
    </row>
    <row r="305" spans="1:21" x14ac:dyDescent="0.2">
      <c r="A305" s="20">
        <v>43746</v>
      </c>
      <c r="B305" s="45">
        <v>4.3000000000000007</v>
      </c>
      <c r="C305" s="22"/>
      <c r="D305" s="23"/>
      <c r="E305" s="42">
        <f>16.5-B305</f>
        <v>12.2</v>
      </c>
      <c r="F305" s="70">
        <f t="shared" si="16"/>
        <v>12.976679829414623</v>
      </c>
      <c r="G305" s="70">
        <f t="shared" si="17"/>
        <v>10.859323832899051</v>
      </c>
      <c r="H305" s="70">
        <f t="shared" si="18"/>
        <v>11.561949524815102</v>
      </c>
      <c r="I305" s="70">
        <f t="shared" si="19"/>
        <v>12.2</v>
      </c>
      <c r="J305" s="70">
        <f>$J$20-$I305</f>
        <v>4.3000000000000007</v>
      </c>
      <c r="K305" s="69">
        <f>B305-J305</f>
        <v>0</v>
      </c>
      <c r="L305" s="70">
        <f>IF($L$20-$I305&gt;0,$L$20-$I305,0)</f>
        <v>2.8000000000000007</v>
      </c>
      <c r="M305" s="70"/>
      <c r="O305"/>
      <c r="P305"/>
      <c r="Q305"/>
      <c r="R305"/>
      <c r="S305"/>
      <c r="T305"/>
      <c r="U305"/>
    </row>
    <row r="306" spans="1:21" x14ac:dyDescent="0.2">
      <c r="A306" s="20">
        <v>43747</v>
      </c>
      <c r="B306" s="45">
        <v>4.8000000000000007</v>
      </c>
      <c r="C306" s="22"/>
      <c r="D306" s="23"/>
      <c r="E306" s="42">
        <f>16.5-B306</f>
        <v>11.7</v>
      </c>
      <c r="F306" s="70">
        <f t="shared" si="16"/>
        <v>11.201772779809513</v>
      </c>
      <c r="G306" s="70">
        <f t="shared" si="17"/>
        <v>12.976679829414621</v>
      </c>
      <c r="H306" s="70">
        <f t="shared" si="18"/>
        <v>10.859323832899053</v>
      </c>
      <c r="I306" s="70">
        <f t="shared" si="19"/>
        <v>11.7</v>
      </c>
      <c r="J306" s="70">
        <f>$J$20-$I306</f>
        <v>4.8000000000000007</v>
      </c>
      <c r="K306" s="69">
        <f>B306-J306</f>
        <v>0</v>
      </c>
      <c r="L306" s="70">
        <f>IF($L$20-$I306&gt;0,$L$20-$I306,0)</f>
        <v>3.3000000000000007</v>
      </c>
      <c r="M306" s="70"/>
      <c r="O306"/>
      <c r="P306"/>
      <c r="Q306"/>
      <c r="R306"/>
      <c r="S306"/>
      <c r="T306"/>
      <c r="U306"/>
    </row>
    <row r="307" spans="1:21" x14ac:dyDescent="0.2">
      <c r="A307" s="20">
        <v>43748</v>
      </c>
      <c r="B307" s="45">
        <v>4.4000000000000004</v>
      </c>
      <c r="C307" s="22"/>
      <c r="D307" s="23"/>
      <c r="E307" s="42">
        <f>16.5-B307</f>
        <v>12.1</v>
      </c>
      <c r="F307" s="70">
        <f t="shared" si="16"/>
        <v>12.403000305192807</v>
      </c>
      <c r="G307" s="70">
        <f t="shared" si="17"/>
        <v>11.201772779809515</v>
      </c>
      <c r="H307" s="70">
        <f t="shared" si="18"/>
        <v>12.976679829414621</v>
      </c>
      <c r="I307" s="70">
        <f t="shared" si="19"/>
        <v>12.1</v>
      </c>
      <c r="J307" s="70">
        <f>$J$20-$I307</f>
        <v>4.4000000000000004</v>
      </c>
      <c r="K307" s="69">
        <f>B307-J307</f>
        <v>0</v>
      </c>
      <c r="L307" s="70">
        <f>IF($L$20-$I307&gt;0,$L$20-$I307,0)</f>
        <v>2.9000000000000004</v>
      </c>
      <c r="M307" s="70"/>
      <c r="O307"/>
      <c r="P307"/>
      <c r="Q307"/>
      <c r="R307"/>
      <c r="S307"/>
      <c r="T307"/>
      <c r="U307"/>
    </row>
    <row r="308" spans="1:21" x14ac:dyDescent="0.2">
      <c r="A308" s="20">
        <v>43749</v>
      </c>
      <c r="B308" s="45">
        <v>3</v>
      </c>
      <c r="C308" s="22"/>
      <c r="D308" s="23"/>
      <c r="E308" s="42">
        <f>16.5-B308</f>
        <v>13.5</v>
      </c>
      <c r="F308" s="70">
        <f t="shared" si="16"/>
        <v>14.431537717435345</v>
      </c>
      <c r="G308" s="70">
        <f t="shared" si="17"/>
        <v>12.403000305192805</v>
      </c>
      <c r="H308" s="70">
        <f t="shared" si="18"/>
        <v>11.201772779809515</v>
      </c>
      <c r="I308" s="70">
        <f t="shared" si="19"/>
        <v>13.5</v>
      </c>
      <c r="J308" s="70">
        <f>$J$20-$I308</f>
        <v>3</v>
      </c>
      <c r="K308" s="69">
        <f>B308-J308</f>
        <v>0</v>
      </c>
      <c r="L308" s="70">
        <f>IF($L$20-$I308&gt;0,$L$20-$I308,0)</f>
        <v>1.5</v>
      </c>
      <c r="M308" s="70"/>
      <c r="O308"/>
      <c r="P308"/>
      <c r="Q308"/>
      <c r="R308"/>
      <c r="S308"/>
      <c r="T308"/>
      <c r="U308"/>
    </row>
    <row r="309" spans="1:21" x14ac:dyDescent="0.2">
      <c r="A309" s="20">
        <v>43750</v>
      </c>
      <c r="B309" s="45">
        <v>1.5</v>
      </c>
      <c r="C309" s="22"/>
      <c r="D309" s="23"/>
      <c r="E309" s="42">
        <f>16.5-B309</f>
        <v>15</v>
      </c>
      <c r="F309" s="70">
        <f t="shared" si="16"/>
        <v>15.717064423750195</v>
      </c>
      <c r="G309" s="70">
        <f t="shared" si="17"/>
        <v>14.431537717435344</v>
      </c>
      <c r="H309" s="70">
        <f t="shared" si="18"/>
        <v>12.403000305192808</v>
      </c>
      <c r="I309" s="70">
        <f t="shared" si="19"/>
        <v>15</v>
      </c>
      <c r="J309" s="70">
        <f>$J$20-$I309</f>
        <v>1.5</v>
      </c>
      <c r="K309" s="69">
        <f>B309-J309</f>
        <v>0</v>
      </c>
      <c r="L309" s="70">
        <f>IF($L$20-$I309&gt;0,$L$20-$I309,0)</f>
        <v>0</v>
      </c>
      <c r="M309" s="70"/>
      <c r="O309"/>
      <c r="P309"/>
      <c r="Q309"/>
      <c r="R309"/>
      <c r="S309"/>
      <c r="T309"/>
      <c r="U309"/>
    </row>
    <row r="310" spans="1:21" x14ac:dyDescent="0.2">
      <c r="A310" s="20">
        <v>43751</v>
      </c>
      <c r="B310" s="45">
        <v>0</v>
      </c>
      <c r="C310" s="22"/>
      <c r="D310" s="23"/>
      <c r="E310" s="42">
        <f>16.5-B310</f>
        <v>16.5</v>
      </c>
      <c r="F310" s="70">
        <f t="shared" si="16"/>
        <v>17.236211501885677</v>
      </c>
      <c r="G310" s="70">
        <f t="shared" si="17"/>
        <v>15.7170644237502</v>
      </c>
      <c r="H310" s="70">
        <f t="shared" si="18"/>
        <v>14.431537717435345</v>
      </c>
      <c r="I310" s="70">
        <f t="shared" si="19"/>
        <v>16.5</v>
      </c>
      <c r="J310" s="70">
        <f>$J$20-$I310</f>
        <v>0</v>
      </c>
      <c r="K310" s="69">
        <f>B310-J310</f>
        <v>0</v>
      </c>
      <c r="L310" s="70">
        <f>IF($L$20-$I310&gt;0,$L$20-$I310,0)</f>
        <v>0</v>
      </c>
      <c r="M310" s="70"/>
      <c r="O310"/>
      <c r="P310"/>
      <c r="Q310"/>
      <c r="R310"/>
      <c r="S310"/>
      <c r="T310"/>
      <c r="U310"/>
    </row>
    <row r="311" spans="1:21" x14ac:dyDescent="0.2">
      <c r="A311" s="20">
        <v>43752</v>
      </c>
      <c r="B311" s="45">
        <v>0</v>
      </c>
      <c r="C311" s="22"/>
      <c r="D311" s="23"/>
      <c r="E311" s="42">
        <f>16.5-B311</f>
        <v>16.5</v>
      </c>
      <c r="F311" s="70">
        <f t="shared" si="16"/>
        <v>16.262383511765464</v>
      </c>
      <c r="G311" s="70">
        <f t="shared" si="17"/>
        <v>17.236211501885673</v>
      </c>
      <c r="H311" s="70">
        <f t="shared" si="18"/>
        <v>15.7170644237502</v>
      </c>
      <c r="I311" s="70">
        <f t="shared" si="19"/>
        <v>16.5</v>
      </c>
      <c r="J311" s="70">
        <f>$J$20-$I311</f>
        <v>0</v>
      </c>
      <c r="K311" s="69">
        <f>B311-J311</f>
        <v>0</v>
      </c>
      <c r="L311" s="70">
        <f>IF($L$20-$I311&gt;0,$L$20-$I311,0)</f>
        <v>0</v>
      </c>
      <c r="M311" s="70"/>
      <c r="O311"/>
      <c r="P311"/>
      <c r="Q311"/>
      <c r="R311"/>
      <c r="S311"/>
      <c r="T311"/>
      <c r="U311"/>
    </row>
    <row r="312" spans="1:21" x14ac:dyDescent="0.2">
      <c r="A312" s="20">
        <v>43753</v>
      </c>
      <c r="B312" s="45">
        <v>1</v>
      </c>
      <c r="C312" s="22"/>
      <c r="D312" s="23"/>
      <c r="E312" s="42">
        <f>16.5-B312</f>
        <v>15.5</v>
      </c>
      <c r="F312" s="70">
        <f t="shared" si="16"/>
        <v>14.829439660469657</v>
      </c>
      <c r="G312" s="70">
        <f t="shared" si="17"/>
        <v>16.262383511765464</v>
      </c>
      <c r="H312" s="70">
        <f t="shared" si="18"/>
        <v>17.23621150188567</v>
      </c>
      <c r="I312" s="70">
        <f t="shared" si="19"/>
        <v>15.5</v>
      </c>
      <c r="J312" s="70">
        <f>$J$20-$I312</f>
        <v>1</v>
      </c>
      <c r="K312" s="69">
        <f>B312-J312</f>
        <v>0</v>
      </c>
      <c r="L312" s="70">
        <f>IF($L$20-$I312&gt;0,$L$20-$I312,0)</f>
        <v>0</v>
      </c>
      <c r="M312" s="70"/>
      <c r="O312"/>
      <c r="P312"/>
      <c r="Q312"/>
      <c r="R312"/>
      <c r="S312"/>
      <c r="T312"/>
      <c r="U312"/>
    </row>
    <row r="313" spans="1:21" x14ac:dyDescent="0.2">
      <c r="A313" s="20">
        <v>43754</v>
      </c>
      <c r="B313" s="45">
        <v>3</v>
      </c>
      <c r="C313" s="22"/>
      <c r="D313" s="23"/>
      <c r="E313" s="42">
        <f>16.5-B313</f>
        <v>13.5</v>
      </c>
      <c r="F313" s="70">
        <f t="shared" si="16"/>
        <v>12.374882917804262</v>
      </c>
      <c r="G313" s="70">
        <f t="shared" si="17"/>
        <v>14.829439660469657</v>
      </c>
      <c r="H313" s="70">
        <f t="shared" si="18"/>
        <v>16.262383511765464</v>
      </c>
      <c r="I313" s="70">
        <f t="shared" si="19"/>
        <v>13.5</v>
      </c>
      <c r="J313" s="70">
        <f>$J$20-$I313</f>
        <v>3</v>
      </c>
      <c r="K313" s="69">
        <f>B313-J313</f>
        <v>0</v>
      </c>
      <c r="L313" s="70">
        <f>IF($L$20-$I313&gt;0,$L$20-$I313,0)</f>
        <v>1.5</v>
      </c>
      <c r="M313" s="70"/>
      <c r="O313"/>
      <c r="P313"/>
      <c r="Q313"/>
      <c r="R313"/>
      <c r="S313"/>
      <c r="T313"/>
      <c r="U313"/>
    </row>
    <row r="314" spans="1:21" x14ac:dyDescent="0.2">
      <c r="A314" s="20">
        <v>43755</v>
      </c>
      <c r="B314" s="45">
        <v>3.4000000000000004</v>
      </c>
      <c r="C314" s="22"/>
      <c r="D314" s="23"/>
      <c r="E314" s="42">
        <f>16.5-B314</f>
        <v>13.1</v>
      </c>
      <c r="F314" s="70">
        <f t="shared" si="16"/>
        <v>13.174318597686261</v>
      </c>
      <c r="G314" s="70">
        <f t="shared" si="17"/>
        <v>12.374882917804259</v>
      </c>
      <c r="H314" s="70">
        <f t="shared" si="18"/>
        <v>14.829439660469657</v>
      </c>
      <c r="I314" s="70">
        <f t="shared" si="19"/>
        <v>13.1</v>
      </c>
      <c r="J314" s="70">
        <f>$J$20-$I314</f>
        <v>3.4000000000000004</v>
      </c>
      <c r="K314" s="69">
        <f>B314-J314</f>
        <v>0</v>
      </c>
      <c r="L314" s="70">
        <f>IF($L$20-$I314&gt;0,$L$20-$I314,0)</f>
        <v>1.9000000000000004</v>
      </c>
      <c r="M314" s="70"/>
      <c r="O314"/>
      <c r="P314"/>
      <c r="Q314"/>
      <c r="R314"/>
      <c r="S314"/>
      <c r="T314"/>
      <c r="U314"/>
    </row>
    <row r="315" spans="1:21" x14ac:dyDescent="0.2">
      <c r="A315" s="20">
        <v>43756</v>
      </c>
      <c r="B315" s="45">
        <v>3.5</v>
      </c>
      <c r="C315" s="22"/>
      <c r="D315" s="23"/>
      <c r="E315" s="42">
        <f>16.5-B315</f>
        <v>13</v>
      </c>
      <c r="F315" s="70">
        <f t="shared" si="16"/>
        <v>13.017026881522824</v>
      </c>
      <c r="G315" s="70">
        <f t="shared" si="17"/>
        <v>13.174318597686266</v>
      </c>
      <c r="H315" s="70">
        <f t="shared" si="18"/>
        <v>12.374882917804259</v>
      </c>
      <c r="I315" s="70">
        <f t="shared" si="19"/>
        <v>13</v>
      </c>
      <c r="J315" s="70">
        <f>$J$20-$I315</f>
        <v>3.5</v>
      </c>
      <c r="K315" s="69">
        <f>B315-J315</f>
        <v>0</v>
      </c>
      <c r="L315" s="70">
        <f>IF($L$20-$I315&gt;0,$L$20-$I315,0)</f>
        <v>2</v>
      </c>
      <c r="M315" s="70"/>
      <c r="O315"/>
      <c r="P315"/>
      <c r="Q315"/>
      <c r="R315"/>
      <c r="S315"/>
      <c r="T315"/>
      <c r="U315"/>
    </row>
    <row r="316" spans="1:21" x14ac:dyDescent="0.2">
      <c r="A316" s="20">
        <v>43757</v>
      </c>
      <c r="B316" s="45">
        <v>4.3000000000000007</v>
      </c>
      <c r="C316" s="22"/>
      <c r="D316" s="23"/>
      <c r="E316" s="42">
        <f>16.5-B316</f>
        <v>12.2</v>
      </c>
      <c r="F316" s="70">
        <f t="shared" si="16"/>
        <v>11.629100126290876</v>
      </c>
      <c r="G316" s="70">
        <f t="shared" si="17"/>
        <v>13.017026881522824</v>
      </c>
      <c r="H316" s="70">
        <f t="shared" si="18"/>
        <v>13.17431859768627</v>
      </c>
      <c r="I316" s="70">
        <f t="shared" si="19"/>
        <v>12.2</v>
      </c>
      <c r="J316" s="70">
        <f>$J$20-$I316</f>
        <v>4.3000000000000007</v>
      </c>
      <c r="K316" s="69">
        <f>B316-J316</f>
        <v>0</v>
      </c>
      <c r="L316" s="70">
        <f>IF($L$20-$I316&gt;0,$L$20-$I316,0)</f>
        <v>2.8000000000000007</v>
      </c>
      <c r="M316" s="70"/>
      <c r="O316"/>
      <c r="P316"/>
      <c r="Q316"/>
      <c r="R316"/>
      <c r="S316"/>
      <c r="T316"/>
      <c r="U316"/>
    </row>
    <row r="317" spans="1:21" x14ac:dyDescent="0.2">
      <c r="A317" s="20">
        <v>43758</v>
      </c>
      <c r="B317" s="45">
        <v>5.4</v>
      </c>
      <c r="C317" s="22"/>
      <c r="D317" s="23"/>
      <c r="E317" s="42">
        <f>16.5-B317</f>
        <v>11.1</v>
      </c>
      <c r="F317" s="70">
        <f t="shared" si="16"/>
        <v>10.515945456600758</v>
      </c>
      <c r="G317" s="70">
        <f t="shared" si="17"/>
        <v>11.629100126290876</v>
      </c>
      <c r="H317" s="70">
        <f t="shared" si="18"/>
        <v>13.017026881522824</v>
      </c>
      <c r="I317" s="70">
        <f t="shared" si="19"/>
        <v>11.1</v>
      </c>
      <c r="J317" s="70">
        <f>$J$20-$I317</f>
        <v>5.4</v>
      </c>
      <c r="K317" s="69">
        <f>B317-J317</f>
        <v>0</v>
      </c>
      <c r="L317" s="70">
        <f>IF($L$20-$I317&gt;0,$L$20-$I317,0)</f>
        <v>3.9000000000000004</v>
      </c>
      <c r="M317" s="70"/>
      <c r="O317"/>
      <c r="P317"/>
      <c r="Q317"/>
      <c r="R317"/>
      <c r="S317"/>
      <c r="T317"/>
      <c r="U317"/>
    </row>
    <row r="318" spans="1:21" x14ac:dyDescent="0.2">
      <c r="A318" s="20">
        <v>43759</v>
      </c>
      <c r="B318" s="45">
        <v>5.3000000000000007</v>
      </c>
      <c r="C318" s="22"/>
      <c r="D318" s="23"/>
      <c r="E318" s="42">
        <f>16.5-B318</f>
        <v>11.2</v>
      </c>
      <c r="F318" s="70">
        <f t="shared" si="16"/>
        <v>11.470510583984476</v>
      </c>
      <c r="G318" s="70">
        <f t="shared" si="17"/>
        <v>10.515945456600756</v>
      </c>
      <c r="H318" s="70">
        <f t="shared" si="18"/>
        <v>11.629100126290876</v>
      </c>
      <c r="I318" s="70">
        <f t="shared" si="19"/>
        <v>11.2</v>
      </c>
      <c r="J318" s="70">
        <f>$J$20-$I318</f>
        <v>5.3000000000000007</v>
      </c>
      <c r="K318" s="69">
        <f>B318-J318</f>
        <v>0</v>
      </c>
      <c r="L318" s="70">
        <f>IF($L$20-$I318&gt;0,$L$20-$I318,0)</f>
        <v>3.8000000000000007</v>
      </c>
      <c r="M318" s="70"/>
      <c r="O318"/>
      <c r="P318"/>
      <c r="Q318"/>
      <c r="R318"/>
      <c r="S318"/>
      <c r="T318"/>
      <c r="U318"/>
    </row>
    <row r="319" spans="1:21" x14ac:dyDescent="0.2">
      <c r="A319" s="20">
        <v>43760</v>
      </c>
      <c r="B319" s="45">
        <v>4.6999999999999993</v>
      </c>
      <c r="C319" s="22"/>
      <c r="D319" s="23"/>
      <c r="E319" s="42">
        <f>16.5-B319</f>
        <v>11.8</v>
      </c>
      <c r="F319" s="70">
        <f t="shared" si="16"/>
        <v>12.178753798574304</v>
      </c>
      <c r="G319" s="70">
        <f t="shared" si="17"/>
        <v>11.470510583984476</v>
      </c>
      <c r="H319" s="70">
        <f t="shared" si="18"/>
        <v>10.515945456600759</v>
      </c>
      <c r="I319" s="70">
        <f t="shared" si="19"/>
        <v>11.8</v>
      </c>
      <c r="J319" s="70">
        <f>$J$20-$I319</f>
        <v>4.6999999999999993</v>
      </c>
      <c r="K319" s="69">
        <f>B319-J319</f>
        <v>0</v>
      </c>
      <c r="L319" s="70">
        <f>IF($L$20-$I319&gt;0,$L$20-$I319,0)</f>
        <v>3.1999999999999993</v>
      </c>
      <c r="M319" s="70"/>
      <c r="O319"/>
      <c r="P319"/>
      <c r="Q319"/>
      <c r="R319"/>
      <c r="S319"/>
      <c r="T319"/>
      <c r="U319"/>
    </row>
    <row r="320" spans="1:21" x14ac:dyDescent="0.2">
      <c r="A320" s="20">
        <v>43761</v>
      </c>
      <c r="B320" s="45">
        <v>3.6999999999999993</v>
      </c>
      <c r="C320" s="22"/>
      <c r="D320" s="23"/>
      <c r="E320" s="42">
        <f>16.5-B320</f>
        <v>12.8</v>
      </c>
      <c r="F320" s="70">
        <f t="shared" si="16"/>
        <v>13.332204670048771</v>
      </c>
      <c r="G320" s="70">
        <f t="shared" si="17"/>
        <v>12.178753798574304</v>
      </c>
      <c r="H320" s="70">
        <f t="shared" si="18"/>
        <v>11.470510583984476</v>
      </c>
      <c r="I320" s="70">
        <f t="shared" si="19"/>
        <v>12.8</v>
      </c>
      <c r="J320" s="70">
        <f>$J$20-$I320</f>
        <v>3.6999999999999993</v>
      </c>
      <c r="K320" s="69">
        <f>B320-J320</f>
        <v>0</v>
      </c>
      <c r="L320" s="70">
        <f>IF($L$20-$I320&gt;0,$L$20-$I320,0)</f>
        <v>2.1999999999999993</v>
      </c>
      <c r="M320" s="70"/>
      <c r="O320"/>
      <c r="P320"/>
      <c r="Q320"/>
      <c r="R320"/>
      <c r="S320"/>
      <c r="T320"/>
      <c r="U320"/>
    </row>
    <row r="321" spans="1:21" x14ac:dyDescent="0.2">
      <c r="A321" s="20">
        <v>43762</v>
      </c>
      <c r="B321" s="45">
        <v>2.0999999999999996</v>
      </c>
      <c r="C321" s="22"/>
      <c r="D321" s="23"/>
      <c r="E321" s="42">
        <f>16.5-B321</f>
        <v>14.4</v>
      </c>
      <c r="F321" s="70">
        <f t="shared" si="16"/>
        <v>15.304105365213232</v>
      </c>
      <c r="G321" s="70">
        <f t="shared" si="17"/>
        <v>13.332204670048771</v>
      </c>
      <c r="H321" s="70">
        <f t="shared" si="18"/>
        <v>12.178753798574302</v>
      </c>
      <c r="I321" s="70">
        <f t="shared" si="19"/>
        <v>14.4</v>
      </c>
      <c r="J321" s="70">
        <f>$J$20-$I321</f>
        <v>2.0999999999999996</v>
      </c>
      <c r="K321" s="69">
        <f>B321-J321</f>
        <v>0</v>
      </c>
      <c r="L321" s="70">
        <f>IF($L$20-$I321&gt;0,$L$20-$I321,0)</f>
        <v>0.59999999999999964</v>
      </c>
      <c r="M321" s="70"/>
      <c r="O321"/>
      <c r="P321"/>
      <c r="Q321"/>
      <c r="R321"/>
      <c r="S321"/>
      <c r="T321"/>
      <c r="U321"/>
    </row>
    <row r="322" spans="1:21" x14ac:dyDescent="0.2">
      <c r="A322" s="20">
        <v>43763</v>
      </c>
      <c r="B322" s="45">
        <v>2.5</v>
      </c>
      <c r="C322" s="22"/>
      <c r="D322" s="23"/>
      <c r="E322" s="42">
        <f>16.5-B322</f>
        <v>14</v>
      </c>
      <c r="F322" s="70">
        <f t="shared" si="16"/>
        <v>13.459246539051922</v>
      </c>
      <c r="G322" s="70">
        <f t="shared" si="17"/>
        <v>15.304105365213236</v>
      </c>
      <c r="H322" s="70">
        <f t="shared" si="18"/>
        <v>13.332204670048773</v>
      </c>
      <c r="I322" s="70">
        <f t="shared" si="19"/>
        <v>14</v>
      </c>
      <c r="J322" s="70">
        <f>$J$20-$I322</f>
        <v>2.5</v>
      </c>
      <c r="K322" s="69">
        <f>B322-J322</f>
        <v>0</v>
      </c>
      <c r="L322" s="70">
        <f>IF($L$20-$I322&gt;0,$L$20-$I322,0)</f>
        <v>1</v>
      </c>
      <c r="M322" s="70"/>
      <c r="O322"/>
      <c r="P322"/>
      <c r="Q322"/>
      <c r="R322"/>
      <c r="S322"/>
      <c r="T322"/>
      <c r="U322"/>
    </row>
    <row r="323" spans="1:21" x14ac:dyDescent="0.2">
      <c r="A323" s="20">
        <v>43764</v>
      </c>
      <c r="B323" s="45">
        <v>1.1999999999999993</v>
      </c>
      <c r="C323" s="22"/>
      <c r="D323" s="23"/>
      <c r="E323" s="42">
        <f>16.5-B323</f>
        <v>15.3</v>
      </c>
      <c r="F323" s="70">
        <f t="shared" si="16"/>
        <v>16.219692502938504</v>
      </c>
      <c r="G323" s="70">
        <f t="shared" si="17"/>
        <v>13.459246539051922</v>
      </c>
      <c r="H323" s="70">
        <f t="shared" si="18"/>
        <v>15.304105365213232</v>
      </c>
      <c r="I323" s="70">
        <f t="shared" si="19"/>
        <v>15.3</v>
      </c>
      <c r="J323" s="70">
        <f>$J$20-$I323</f>
        <v>1.1999999999999993</v>
      </c>
      <c r="K323" s="69">
        <f>B323-J323</f>
        <v>0</v>
      </c>
      <c r="L323" s="70">
        <f>IF($L$20-$I323&gt;0,$L$20-$I323,0)</f>
        <v>0</v>
      </c>
      <c r="M323" s="70"/>
      <c r="O323"/>
      <c r="P323"/>
      <c r="Q323"/>
      <c r="R323"/>
      <c r="S323"/>
      <c r="T323"/>
      <c r="U323"/>
    </row>
    <row r="324" spans="1:21" x14ac:dyDescent="0.2">
      <c r="A324" s="20">
        <v>43765</v>
      </c>
      <c r="B324" s="45">
        <v>5</v>
      </c>
      <c r="C324" s="22"/>
      <c r="D324" s="23"/>
      <c r="E324" s="42">
        <f>16.5-B324</f>
        <v>11.5</v>
      </c>
      <c r="F324" s="70">
        <f t="shared" si="16"/>
        <v>8.8136126586887613</v>
      </c>
      <c r="G324" s="70">
        <f t="shared" si="17"/>
        <v>16.219692502938504</v>
      </c>
      <c r="H324" s="70">
        <f t="shared" si="18"/>
        <v>13.459246539051923</v>
      </c>
      <c r="I324" s="70">
        <f t="shared" si="19"/>
        <v>11.5</v>
      </c>
      <c r="J324" s="70">
        <f>$J$20-$I324</f>
        <v>5</v>
      </c>
      <c r="K324" s="69">
        <f>B324-J324</f>
        <v>0</v>
      </c>
      <c r="L324" s="70">
        <f>IF($L$20-$I324&gt;0,$L$20-$I324,0)</f>
        <v>3.5</v>
      </c>
      <c r="M324" s="70"/>
      <c r="O324"/>
      <c r="P324"/>
      <c r="Q324"/>
      <c r="R324"/>
      <c r="S324"/>
      <c r="T324"/>
      <c r="U324"/>
    </row>
    <row r="325" spans="1:21" x14ac:dyDescent="0.2">
      <c r="A325" s="20">
        <v>43766</v>
      </c>
      <c r="B325" s="45">
        <v>7.6</v>
      </c>
      <c r="C325" s="22"/>
      <c r="D325" s="23"/>
      <c r="E325" s="42">
        <f>16.5-B325</f>
        <v>8.9</v>
      </c>
      <c r="F325" s="70">
        <f t="shared" si="16"/>
        <v>7.7232449201658699</v>
      </c>
      <c r="G325" s="70">
        <f t="shared" si="17"/>
        <v>8.8136126586887613</v>
      </c>
      <c r="H325" s="70">
        <f t="shared" si="18"/>
        <v>16.2196925029385</v>
      </c>
      <c r="I325" s="70">
        <f t="shared" si="19"/>
        <v>8.9</v>
      </c>
      <c r="J325" s="70">
        <f>$J$20-$I325</f>
        <v>7.6</v>
      </c>
      <c r="K325" s="69">
        <f>B325-J325</f>
        <v>0</v>
      </c>
      <c r="L325" s="70">
        <f>IF($L$20-$I325&gt;0,$L$20-$I325,0)</f>
        <v>6.1</v>
      </c>
      <c r="M325" s="70"/>
      <c r="O325"/>
      <c r="P325"/>
      <c r="Q325"/>
      <c r="R325"/>
      <c r="S325"/>
      <c r="T325"/>
      <c r="U325"/>
    </row>
    <row r="326" spans="1:21" x14ac:dyDescent="0.2">
      <c r="A326" s="20">
        <v>43767</v>
      </c>
      <c r="B326" s="45">
        <v>8.6</v>
      </c>
      <c r="C326" s="22"/>
      <c r="D326" s="23"/>
      <c r="E326" s="42">
        <f>16.5-B326</f>
        <v>7.9</v>
      </c>
      <c r="F326" s="70">
        <f t="shared" si="16"/>
        <v>7.8361087634689399</v>
      </c>
      <c r="G326" s="70">
        <f t="shared" si="17"/>
        <v>7.7232449201658682</v>
      </c>
      <c r="H326" s="70">
        <f t="shared" si="18"/>
        <v>8.8136126586887631</v>
      </c>
      <c r="I326" s="70">
        <f t="shared" si="19"/>
        <v>7.9</v>
      </c>
      <c r="J326" s="70">
        <f>$J$20-$I326</f>
        <v>8.6</v>
      </c>
      <c r="K326" s="69">
        <f>B326-J326</f>
        <v>0</v>
      </c>
      <c r="L326" s="70">
        <f>IF($L$20-$I326&gt;0,$L$20-$I326,0)</f>
        <v>7.1</v>
      </c>
      <c r="M326" s="70"/>
      <c r="O326"/>
      <c r="P326"/>
      <c r="Q326"/>
      <c r="R326"/>
      <c r="S326"/>
      <c r="T326"/>
      <c r="U326"/>
    </row>
    <row r="327" spans="1:21" x14ac:dyDescent="0.2">
      <c r="A327" s="20">
        <v>43768</v>
      </c>
      <c r="B327" s="45">
        <v>10.3</v>
      </c>
      <c r="C327" s="22"/>
      <c r="D327" s="23"/>
      <c r="E327" s="42">
        <f>16.5-B327</f>
        <v>6.1999999999999993</v>
      </c>
      <c r="F327" s="70">
        <f t="shared" si="16"/>
        <v>5.1280714649045516</v>
      </c>
      <c r="G327" s="70">
        <f t="shared" si="17"/>
        <v>7.8361087634689399</v>
      </c>
      <c r="H327" s="70">
        <f t="shared" si="18"/>
        <v>7.7232449201658682</v>
      </c>
      <c r="I327" s="70">
        <f t="shared" si="19"/>
        <v>6.1999999999999993</v>
      </c>
      <c r="J327" s="70">
        <f>$J$20-$I327</f>
        <v>10.3</v>
      </c>
      <c r="K327" s="69">
        <f>B327-J327</f>
        <v>0</v>
      </c>
      <c r="L327" s="70">
        <f>IF($L$20-$I327&gt;0,$L$20-$I327,0)</f>
        <v>8.8000000000000007</v>
      </c>
      <c r="M327" s="70"/>
      <c r="O327"/>
      <c r="P327"/>
      <c r="Q327"/>
      <c r="R327"/>
      <c r="S327"/>
      <c r="T327"/>
      <c r="U327"/>
    </row>
    <row r="328" spans="1:21" x14ac:dyDescent="0.2">
      <c r="A328" s="20">
        <v>43769</v>
      </c>
      <c r="B328" s="46">
        <v>11.2</v>
      </c>
      <c r="C328" s="24">
        <v>134.29999999999998</v>
      </c>
      <c r="D328" s="25">
        <v>134</v>
      </c>
      <c r="E328" s="42">
        <f>16.5-B328</f>
        <v>5.3000000000000007</v>
      </c>
      <c r="F328" s="70">
        <f t="shared" si="16"/>
        <v>4.9632794736362351</v>
      </c>
      <c r="G328" s="70">
        <f t="shared" si="17"/>
        <v>5.1280714649045525</v>
      </c>
      <c r="H328" s="70">
        <f t="shared" si="18"/>
        <v>7.8361087634689381</v>
      </c>
      <c r="I328" s="70">
        <f t="shared" si="19"/>
        <v>5.3000000000000007</v>
      </c>
      <c r="J328" s="70">
        <f>$J$20-$I328</f>
        <v>11.2</v>
      </c>
      <c r="K328" s="69">
        <f>B328-J328</f>
        <v>0</v>
      </c>
      <c r="L328" s="70">
        <f>IF($L$20-$I328&gt;0,$L$20-$I328,0)</f>
        <v>9.6999999999999993</v>
      </c>
      <c r="M328" s="70"/>
      <c r="O328"/>
      <c r="P328"/>
      <c r="Q328"/>
      <c r="R328"/>
      <c r="S328"/>
      <c r="T328"/>
      <c r="U328"/>
    </row>
    <row r="329" spans="1:21" x14ac:dyDescent="0.2">
      <c r="A329" s="20">
        <v>43770</v>
      </c>
      <c r="B329" s="45">
        <v>8.1</v>
      </c>
      <c r="C329" s="22"/>
      <c r="D329" s="23"/>
      <c r="E329" s="42">
        <f>16.5-B329</f>
        <v>8.4</v>
      </c>
      <c r="F329" s="70">
        <f t="shared" si="16"/>
        <v>10.663681685697791</v>
      </c>
      <c r="G329" s="70">
        <f t="shared" si="17"/>
        <v>4.9632794736362351</v>
      </c>
      <c r="H329" s="70">
        <f t="shared" si="18"/>
        <v>5.1280714649045533</v>
      </c>
      <c r="I329" s="70">
        <f t="shared" si="19"/>
        <v>8.4</v>
      </c>
      <c r="J329" s="70">
        <f>$J$20-$I329</f>
        <v>8.1</v>
      </c>
      <c r="K329" s="69">
        <f>B329-J329</f>
        <v>0</v>
      </c>
      <c r="L329" s="70">
        <f>IF($L$20-$I329&gt;0,$L$20-$I329,0)</f>
        <v>6.6</v>
      </c>
      <c r="M329" s="70"/>
      <c r="O329"/>
      <c r="P329"/>
      <c r="Q329"/>
      <c r="R329"/>
      <c r="S329"/>
      <c r="T329"/>
      <c r="U329"/>
    </row>
    <row r="330" spans="1:21" x14ac:dyDescent="0.2">
      <c r="A330" s="20">
        <v>43771</v>
      </c>
      <c r="B330" s="45">
        <v>5.0999999999999996</v>
      </c>
      <c r="C330" s="22"/>
      <c r="D330" s="23"/>
      <c r="E330" s="42">
        <f>16.5-B330</f>
        <v>11.4</v>
      </c>
      <c r="F330" s="70">
        <f t="shared" si="16"/>
        <v>12.840945911545067</v>
      </c>
      <c r="G330" s="70">
        <f t="shared" si="17"/>
        <v>10.663681685697791</v>
      </c>
      <c r="H330" s="70">
        <f t="shared" si="18"/>
        <v>4.9632794736362351</v>
      </c>
      <c r="I330" s="70">
        <f t="shared" si="19"/>
        <v>11.4</v>
      </c>
      <c r="J330" s="70">
        <f>$J$20-$I330</f>
        <v>5.0999999999999996</v>
      </c>
      <c r="K330" s="69">
        <f>B330-J330</f>
        <v>0</v>
      </c>
      <c r="L330" s="70">
        <f>IF($L$20-$I330&gt;0,$L$20-$I330,0)</f>
        <v>3.5999999999999996</v>
      </c>
      <c r="M330" s="70"/>
      <c r="O330"/>
      <c r="P330"/>
      <c r="Q330"/>
      <c r="R330"/>
      <c r="S330"/>
      <c r="T330"/>
      <c r="U330"/>
    </row>
    <row r="331" spans="1:21" x14ac:dyDescent="0.2">
      <c r="A331" s="20">
        <v>43772</v>
      </c>
      <c r="B331" s="45">
        <v>5.3000000000000007</v>
      </c>
      <c r="C331" s="22"/>
      <c r="D331" s="23"/>
      <c r="E331" s="42">
        <f>16.5-B331</f>
        <v>11.2</v>
      </c>
      <c r="F331" s="70">
        <f t="shared" si="16"/>
        <v>10.4689134299445</v>
      </c>
      <c r="G331" s="70">
        <f t="shared" si="17"/>
        <v>12.840945911545067</v>
      </c>
      <c r="H331" s="70">
        <f t="shared" si="18"/>
        <v>10.663681685697792</v>
      </c>
      <c r="I331" s="70">
        <f t="shared" si="19"/>
        <v>11.2</v>
      </c>
      <c r="J331" s="70">
        <f>$J$20-$I331</f>
        <v>5.3000000000000007</v>
      </c>
      <c r="K331" s="69">
        <f>B331-J331</f>
        <v>0</v>
      </c>
      <c r="L331" s="70">
        <f>IF($L$20-$I331&gt;0,$L$20-$I331,0)</f>
        <v>3.8000000000000007</v>
      </c>
      <c r="M331" s="70"/>
      <c r="O331"/>
      <c r="P331"/>
      <c r="Q331"/>
      <c r="R331"/>
      <c r="S331"/>
      <c r="T331"/>
      <c r="U331"/>
    </row>
    <row r="332" spans="1:21" x14ac:dyDescent="0.2">
      <c r="A332" s="20">
        <v>43773</v>
      </c>
      <c r="B332" s="45">
        <v>5.9</v>
      </c>
      <c r="C332" s="22"/>
      <c r="D332" s="23"/>
      <c r="E332" s="42">
        <f>16.5-B332</f>
        <v>10.6</v>
      </c>
      <c r="F332" s="70">
        <f t="shared" si="16"/>
        <v>10.292052299770241</v>
      </c>
      <c r="G332" s="70">
        <f t="shared" si="17"/>
        <v>10.468913429944495</v>
      </c>
      <c r="H332" s="70">
        <f t="shared" si="18"/>
        <v>12.840945911545067</v>
      </c>
      <c r="I332" s="70">
        <f t="shared" si="19"/>
        <v>10.6</v>
      </c>
      <c r="J332" s="70">
        <f>$J$20-$I332</f>
        <v>5.9</v>
      </c>
      <c r="K332" s="69">
        <f>B332-J332</f>
        <v>0</v>
      </c>
      <c r="L332" s="70">
        <f>IF($L$20-$I332&gt;0,$L$20-$I332,0)</f>
        <v>4.4000000000000004</v>
      </c>
      <c r="M332" s="70"/>
      <c r="O332"/>
      <c r="P332"/>
      <c r="Q332"/>
      <c r="R332"/>
      <c r="S332"/>
      <c r="T332"/>
      <c r="U332"/>
    </row>
    <row r="333" spans="1:21" x14ac:dyDescent="0.2">
      <c r="A333" s="20">
        <v>43774</v>
      </c>
      <c r="B333" s="45">
        <v>7.4</v>
      </c>
      <c r="C333" s="22"/>
      <c r="D333" s="23"/>
      <c r="E333" s="42">
        <f>16.5-B333</f>
        <v>9.1</v>
      </c>
      <c r="F333" s="70">
        <f t="shared" si="16"/>
        <v>8.2758216117907981</v>
      </c>
      <c r="G333" s="70">
        <f t="shared" si="17"/>
        <v>10.292052299770241</v>
      </c>
      <c r="H333" s="70">
        <f t="shared" si="18"/>
        <v>10.468913429944488</v>
      </c>
      <c r="I333" s="70">
        <f t="shared" si="19"/>
        <v>9.1</v>
      </c>
      <c r="J333" s="70">
        <f>$J$20-$I333</f>
        <v>7.4</v>
      </c>
      <c r="K333" s="69">
        <f>B333-J333</f>
        <v>0</v>
      </c>
      <c r="L333" s="70">
        <f>IF($L$20-$I333&gt;0,$L$20-$I333,0)</f>
        <v>5.9</v>
      </c>
      <c r="M333" s="70"/>
      <c r="O333"/>
      <c r="P333"/>
      <c r="Q333"/>
      <c r="R333"/>
      <c r="S333"/>
      <c r="T333"/>
      <c r="U333"/>
    </row>
    <row r="334" spans="1:21" x14ac:dyDescent="0.2">
      <c r="A334" s="20">
        <v>43775</v>
      </c>
      <c r="B334" s="45">
        <v>7.9</v>
      </c>
      <c r="C334" s="22"/>
      <c r="D334" s="23"/>
      <c r="E334" s="42">
        <f>16.5-B334</f>
        <v>8.6</v>
      </c>
      <c r="F334" s="70">
        <f t="shared" si="16"/>
        <v>8.4800804774762266</v>
      </c>
      <c r="G334" s="70">
        <f t="shared" si="17"/>
        <v>8.2758216117907981</v>
      </c>
      <c r="H334" s="70">
        <f t="shared" si="18"/>
        <v>10.292052299770242</v>
      </c>
      <c r="I334" s="70">
        <f t="shared" si="19"/>
        <v>8.6</v>
      </c>
      <c r="J334" s="70">
        <f>$J$20-$I334</f>
        <v>7.9</v>
      </c>
      <c r="K334" s="69">
        <f>B334-J334</f>
        <v>0</v>
      </c>
      <c r="L334" s="70">
        <f>IF($L$20-$I334&gt;0,$L$20-$I334,0)</f>
        <v>6.4</v>
      </c>
      <c r="M334" s="70"/>
      <c r="O334"/>
      <c r="P334"/>
      <c r="Q334"/>
      <c r="R334"/>
      <c r="S334"/>
      <c r="T334"/>
      <c r="U334"/>
    </row>
    <row r="335" spans="1:21" x14ac:dyDescent="0.2">
      <c r="A335" s="20">
        <v>43776</v>
      </c>
      <c r="B335" s="45">
        <v>8.8000000000000007</v>
      </c>
      <c r="C335" s="22"/>
      <c r="D335" s="23"/>
      <c r="E335" s="42">
        <f>16.5-B335</f>
        <v>7.6999999999999993</v>
      </c>
      <c r="F335" s="70">
        <f t="shared" si="16"/>
        <v>7.213989492630084</v>
      </c>
      <c r="G335" s="70">
        <f t="shared" si="17"/>
        <v>8.4800804774762302</v>
      </c>
      <c r="H335" s="70">
        <f t="shared" si="18"/>
        <v>8.2758216117907981</v>
      </c>
      <c r="I335" s="70">
        <f t="shared" si="19"/>
        <v>7.6999999999999993</v>
      </c>
      <c r="J335" s="70">
        <f>$J$20-$I335</f>
        <v>8.8000000000000007</v>
      </c>
      <c r="K335" s="69">
        <f>B335-J335</f>
        <v>0</v>
      </c>
      <c r="L335" s="70">
        <f>IF($L$20-$I335&gt;0,$L$20-$I335,0)</f>
        <v>7.3000000000000007</v>
      </c>
      <c r="M335" s="70"/>
      <c r="O335"/>
      <c r="P335"/>
      <c r="Q335"/>
      <c r="R335"/>
      <c r="S335"/>
      <c r="T335"/>
      <c r="U335"/>
    </row>
    <row r="336" spans="1:21" x14ac:dyDescent="0.2">
      <c r="A336" s="20">
        <v>43777</v>
      </c>
      <c r="B336" s="45">
        <v>10.3</v>
      </c>
      <c r="C336" s="22"/>
      <c r="D336" s="23"/>
      <c r="E336" s="42">
        <f>16.5-B336</f>
        <v>6.1999999999999993</v>
      </c>
      <c r="F336" s="70">
        <f t="shared" si="16"/>
        <v>5.3129918407722521</v>
      </c>
      <c r="G336" s="70">
        <f t="shared" si="17"/>
        <v>7.213989492630084</v>
      </c>
      <c r="H336" s="70">
        <f t="shared" si="18"/>
        <v>8.4800804774762284</v>
      </c>
      <c r="I336" s="70">
        <f t="shared" si="19"/>
        <v>6.1999999999999993</v>
      </c>
      <c r="J336" s="70">
        <f>$J$20-$I336</f>
        <v>10.3</v>
      </c>
      <c r="K336" s="69">
        <f>B336-J336</f>
        <v>0</v>
      </c>
      <c r="L336" s="70">
        <f>IF($L$20-$I336&gt;0,$L$20-$I336,0)</f>
        <v>8.8000000000000007</v>
      </c>
      <c r="M336" s="70"/>
      <c r="O336"/>
      <c r="P336"/>
      <c r="Q336"/>
      <c r="R336"/>
      <c r="S336"/>
      <c r="T336"/>
      <c r="U336"/>
    </row>
    <row r="337" spans="1:21" x14ac:dyDescent="0.2">
      <c r="A337" s="20">
        <v>43778</v>
      </c>
      <c r="B337" s="45">
        <v>11.1</v>
      </c>
      <c r="C337" s="22"/>
      <c r="D337" s="23"/>
      <c r="E337" s="42">
        <f>16.5-B337</f>
        <v>5.4</v>
      </c>
      <c r="F337" s="70">
        <f t="shared" si="16"/>
        <v>5.1411724975088609</v>
      </c>
      <c r="G337" s="70">
        <f t="shared" si="17"/>
        <v>5.3129918407722521</v>
      </c>
      <c r="H337" s="70">
        <f t="shared" si="18"/>
        <v>7.213989492630084</v>
      </c>
      <c r="I337" s="70">
        <f t="shared" si="19"/>
        <v>5.4</v>
      </c>
      <c r="J337" s="70">
        <f>$J$20-$I337</f>
        <v>11.1</v>
      </c>
      <c r="K337" s="69">
        <f>B337-J337</f>
        <v>0</v>
      </c>
      <c r="L337" s="70">
        <f>IF($L$20-$I337&gt;0,$L$20-$I337,0)</f>
        <v>9.6</v>
      </c>
      <c r="M337" s="70"/>
      <c r="O337"/>
      <c r="P337"/>
      <c r="Q337"/>
      <c r="R337"/>
      <c r="S337"/>
      <c r="T337"/>
      <c r="U337"/>
    </row>
    <row r="338" spans="1:21" x14ac:dyDescent="0.2">
      <c r="A338" s="20">
        <v>43779</v>
      </c>
      <c r="B338" s="45">
        <v>11.8</v>
      </c>
      <c r="C338" s="22"/>
      <c r="D338" s="23"/>
      <c r="E338" s="42">
        <f>16.5-B338</f>
        <v>4.6999999999999993</v>
      </c>
      <c r="F338" s="70">
        <f t="shared" si="16"/>
        <v>4.3772484444501938</v>
      </c>
      <c r="G338" s="70">
        <f t="shared" si="17"/>
        <v>5.1411724975088591</v>
      </c>
      <c r="H338" s="70">
        <f t="shared" si="18"/>
        <v>5.3129918407722521</v>
      </c>
      <c r="I338" s="70">
        <f t="shared" si="19"/>
        <v>4.6999999999999993</v>
      </c>
      <c r="J338" s="70">
        <f>$J$20-$I338</f>
        <v>11.8</v>
      </c>
      <c r="K338" s="69">
        <f>B338-J338</f>
        <v>0</v>
      </c>
      <c r="L338" s="70">
        <f>IF($L$20-$I338&gt;0,$L$20-$I338,0)</f>
        <v>10.3</v>
      </c>
      <c r="M338" s="70"/>
      <c r="O338"/>
      <c r="P338"/>
      <c r="Q338"/>
      <c r="R338"/>
      <c r="S338"/>
      <c r="T338"/>
      <c r="U338"/>
    </row>
    <row r="339" spans="1:21" x14ac:dyDescent="0.2">
      <c r="A339" s="20">
        <v>43780</v>
      </c>
      <c r="B339" s="45">
        <v>11.4</v>
      </c>
      <c r="C339" s="22"/>
      <c r="D339" s="23"/>
      <c r="E339" s="42">
        <f>16.5-B339</f>
        <v>5.0999999999999996</v>
      </c>
      <c r="F339" s="70">
        <f t="shared" si="16"/>
        <v>5.4545136948567601</v>
      </c>
      <c r="G339" s="70">
        <f t="shared" si="17"/>
        <v>4.3772484444501938</v>
      </c>
      <c r="H339" s="70">
        <f t="shared" si="18"/>
        <v>5.1411724975088564</v>
      </c>
      <c r="I339" s="70">
        <f t="shared" si="19"/>
        <v>5.0999999999999996</v>
      </c>
      <c r="J339" s="70">
        <f>$J$20-$I339</f>
        <v>11.4</v>
      </c>
      <c r="K339" s="69">
        <f>B339-J339</f>
        <v>0</v>
      </c>
      <c r="L339" s="70">
        <f>IF($L$20-$I339&gt;0,$L$20-$I339,0)</f>
        <v>9.9</v>
      </c>
      <c r="M339" s="70"/>
      <c r="O339"/>
      <c r="P339"/>
      <c r="Q339"/>
      <c r="R339"/>
      <c r="S339"/>
      <c r="T339"/>
      <c r="U339"/>
    </row>
    <row r="340" spans="1:21" x14ac:dyDescent="0.2">
      <c r="A340" s="20">
        <v>43781</v>
      </c>
      <c r="B340" s="45">
        <v>11.5</v>
      </c>
      <c r="C340" s="22"/>
      <c r="D340" s="23"/>
      <c r="E340" s="42">
        <f>16.5-B340</f>
        <v>5</v>
      </c>
      <c r="F340" s="70">
        <f t="shared" si="16"/>
        <v>4.8765350784965875</v>
      </c>
      <c r="G340" s="70">
        <f t="shared" si="17"/>
        <v>5.454513694856761</v>
      </c>
      <c r="H340" s="70">
        <f t="shared" si="18"/>
        <v>4.377248444450192</v>
      </c>
      <c r="I340" s="70">
        <f t="shared" si="19"/>
        <v>5</v>
      </c>
      <c r="J340" s="70">
        <f>$J$20-$I340</f>
        <v>11.5</v>
      </c>
      <c r="K340" s="69">
        <f>B340-J340</f>
        <v>0</v>
      </c>
      <c r="L340" s="70">
        <f>IF($L$20-$I340&gt;0,$L$20-$I340,0)</f>
        <v>10</v>
      </c>
      <c r="M340" s="70"/>
      <c r="O340"/>
      <c r="P340"/>
      <c r="Q340"/>
      <c r="R340"/>
      <c r="S340"/>
      <c r="T340"/>
      <c r="U340"/>
    </row>
    <row r="341" spans="1:21" x14ac:dyDescent="0.2">
      <c r="A341" s="20">
        <v>43782</v>
      </c>
      <c r="B341" s="45">
        <v>10.8</v>
      </c>
      <c r="C341" s="22"/>
      <c r="D341" s="23"/>
      <c r="E341" s="42">
        <f>16.5-B341</f>
        <v>5.6999999999999993</v>
      </c>
      <c r="F341" s="70">
        <f t="shared" si="16"/>
        <v>6.1526468449422449</v>
      </c>
      <c r="G341" s="70">
        <f t="shared" si="17"/>
        <v>4.8765350784965884</v>
      </c>
      <c r="H341" s="70">
        <f t="shared" si="18"/>
        <v>5.4545136948567619</v>
      </c>
      <c r="I341" s="70">
        <f t="shared" si="19"/>
        <v>5.6999999999999993</v>
      </c>
      <c r="J341" s="70">
        <f>$J$20-$I341</f>
        <v>10.8</v>
      </c>
      <c r="K341" s="69">
        <f>B341-J341</f>
        <v>0</v>
      </c>
      <c r="L341" s="70">
        <f>IF($L$20-$I341&gt;0,$L$20-$I341,0)</f>
        <v>9.3000000000000007</v>
      </c>
      <c r="M341" s="70"/>
      <c r="O341"/>
      <c r="P341"/>
      <c r="Q341"/>
      <c r="R341"/>
      <c r="S341"/>
      <c r="T341"/>
      <c r="U341"/>
    </row>
    <row r="342" spans="1:21" x14ac:dyDescent="0.2">
      <c r="A342" s="20">
        <v>43783</v>
      </c>
      <c r="B342" s="45">
        <v>11.1</v>
      </c>
      <c r="C342" s="22"/>
      <c r="D342" s="23"/>
      <c r="E342" s="42">
        <f>16.5-B342</f>
        <v>5.4</v>
      </c>
      <c r="F342" s="70">
        <f t="shared" si="16"/>
        <v>5.1109207311127802</v>
      </c>
      <c r="G342" s="70">
        <f t="shared" si="17"/>
        <v>6.1526468449422449</v>
      </c>
      <c r="H342" s="70">
        <f t="shared" si="18"/>
        <v>4.8765350784965884</v>
      </c>
      <c r="I342" s="70">
        <f t="shared" si="19"/>
        <v>5.4</v>
      </c>
      <c r="J342" s="70">
        <f>$J$20-$I342</f>
        <v>11.1</v>
      </c>
      <c r="K342" s="69">
        <f>B342-J342</f>
        <v>0</v>
      </c>
      <c r="L342" s="70">
        <f>IF($L$20-$I342&gt;0,$L$20-$I342,0)</f>
        <v>9.6</v>
      </c>
      <c r="M342" s="70"/>
      <c r="O342"/>
      <c r="P342"/>
      <c r="Q342"/>
      <c r="R342"/>
      <c r="S342"/>
      <c r="T342"/>
      <c r="U342"/>
    </row>
    <row r="343" spans="1:21" x14ac:dyDescent="0.2">
      <c r="A343" s="20">
        <v>43784</v>
      </c>
      <c r="B343" s="45">
        <v>12.2</v>
      </c>
      <c r="C343" s="22"/>
      <c r="D343" s="23"/>
      <c r="E343" s="42">
        <f>16.5-B343</f>
        <v>4.3000000000000007</v>
      </c>
      <c r="F343" s="70">
        <f t="shared" si="16"/>
        <v>3.5857651602865701</v>
      </c>
      <c r="G343" s="70">
        <f t="shared" si="17"/>
        <v>5.1109207311127802</v>
      </c>
      <c r="H343" s="70">
        <f t="shared" si="18"/>
        <v>6.1526468449422467</v>
      </c>
      <c r="I343" s="70">
        <f t="shared" si="19"/>
        <v>4.3000000000000007</v>
      </c>
      <c r="J343" s="70">
        <f>$J$20-$I343</f>
        <v>12.2</v>
      </c>
      <c r="K343" s="69">
        <f>B343-J343</f>
        <v>0</v>
      </c>
      <c r="L343" s="70">
        <f>IF($L$20-$I343&gt;0,$L$20-$I343,0)</f>
        <v>10.7</v>
      </c>
      <c r="M343" s="70"/>
      <c r="O343"/>
      <c r="P343"/>
      <c r="Q343"/>
      <c r="R343"/>
      <c r="S343"/>
      <c r="T343"/>
      <c r="U343"/>
    </row>
    <row r="344" spans="1:21" x14ac:dyDescent="0.2">
      <c r="A344" s="20">
        <v>43785</v>
      </c>
      <c r="B344" s="45">
        <v>12.6</v>
      </c>
      <c r="C344" s="22"/>
      <c r="D344" s="23"/>
      <c r="E344" s="42">
        <f>16.5-B344</f>
        <v>3.9000000000000004</v>
      </c>
      <c r="F344" s="70">
        <f t="shared" si="16"/>
        <v>3.8552972980045852</v>
      </c>
      <c r="G344" s="70">
        <f t="shared" si="17"/>
        <v>3.585765160286571</v>
      </c>
      <c r="H344" s="70">
        <f t="shared" si="18"/>
        <v>5.1109207311127802</v>
      </c>
      <c r="I344" s="70">
        <f t="shared" si="19"/>
        <v>3.9000000000000004</v>
      </c>
      <c r="J344" s="70">
        <f>$J$20-$I344</f>
        <v>12.6</v>
      </c>
      <c r="K344" s="69">
        <f>B344-J344</f>
        <v>0</v>
      </c>
      <c r="L344" s="70">
        <f>IF($L$20-$I344&gt;0,$L$20-$I344,0)</f>
        <v>11.1</v>
      </c>
      <c r="M344" s="70"/>
      <c r="O344"/>
      <c r="P344"/>
      <c r="Q344"/>
      <c r="R344"/>
      <c r="S344"/>
      <c r="T344"/>
      <c r="U344"/>
    </row>
    <row r="345" spans="1:21" x14ac:dyDescent="0.2">
      <c r="A345" s="20">
        <v>43786</v>
      </c>
      <c r="B345" s="45">
        <v>12.3</v>
      </c>
      <c r="C345" s="22"/>
      <c r="D345" s="23"/>
      <c r="E345" s="42">
        <f>16.5-B345</f>
        <v>4.1999999999999993</v>
      </c>
      <c r="F345" s="70">
        <f t="shared" si="16"/>
        <v>4.4747238242832772</v>
      </c>
      <c r="G345" s="70">
        <f t="shared" si="17"/>
        <v>3.855297298004587</v>
      </c>
      <c r="H345" s="70">
        <f t="shared" si="18"/>
        <v>3.5857651602865714</v>
      </c>
      <c r="I345" s="70">
        <f t="shared" si="19"/>
        <v>4.1999999999999993</v>
      </c>
      <c r="J345" s="70">
        <f>$J$20-$I345</f>
        <v>12.3</v>
      </c>
      <c r="K345" s="69">
        <f>B345-J345</f>
        <v>0</v>
      </c>
      <c r="L345" s="70">
        <f>IF($L$20-$I345&gt;0,$L$20-$I345,0)</f>
        <v>10.8</v>
      </c>
      <c r="M345" s="70"/>
      <c r="O345"/>
      <c r="P345"/>
      <c r="Q345"/>
      <c r="R345"/>
      <c r="S345"/>
      <c r="T345"/>
      <c r="U345"/>
    </row>
    <row r="346" spans="1:21" x14ac:dyDescent="0.2">
      <c r="A346" s="20">
        <v>43787</v>
      </c>
      <c r="B346" s="45">
        <v>11.7</v>
      </c>
      <c r="C346" s="22"/>
      <c r="D346" s="23"/>
      <c r="E346" s="42">
        <f>16.5-B346</f>
        <v>4.8000000000000007</v>
      </c>
      <c r="F346" s="70">
        <f t="shared" ref="F346:F389" si="20">(E346-$G$20*F345-$H$20*G345)/$F$20</f>
        <v>5.1200885381909318</v>
      </c>
      <c r="G346" s="70">
        <f t="shared" ref="G346:G389" si="21">(E346-$F$20*F346-$H$20*G345)/$G$20</f>
        <v>4.4747238242832772</v>
      </c>
      <c r="H346" s="70">
        <f t="shared" ref="H346:H389" si="22">(E346-$F$20*F346-$G$20*G346)/$H$20</f>
        <v>3.8552972980045874</v>
      </c>
      <c r="I346" s="70">
        <f t="shared" ref="I346:I389" si="23">(F346*$F$20+G346*$G$20+H346*$H$20)</f>
        <v>4.8000000000000007</v>
      </c>
      <c r="J346" s="70">
        <f>$J$20-$I346</f>
        <v>11.7</v>
      </c>
      <c r="K346" s="69">
        <f>B346-J346</f>
        <v>0</v>
      </c>
      <c r="L346" s="70">
        <f>IF($L$20-$I346&gt;0,$L$20-$I346,0)</f>
        <v>10.199999999999999</v>
      </c>
      <c r="M346" s="70"/>
      <c r="O346"/>
      <c r="P346"/>
      <c r="Q346"/>
      <c r="R346"/>
      <c r="S346"/>
      <c r="T346"/>
      <c r="U346"/>
    </row>
    <row r="347" spans="1:21" x14ac:dyDescent="0.2">
      <c r="A347" s="20">
        <v>43788</v>
      </c>
      <c r="B347" s="45">
        <v>12.6</v>
      </c>
      <c r="C347" s="22"/>
      <c r="D347" s="23"/>
      <c r="E347" s="42">
        <f>16.5-B347</f>
        <v>3.9000000000000004</v>
      </c>
      <c r="F347" s="70">
        <f t="shared" si="20"/>
        <v>3.1941684268573218</v>
      </c>
      <c r="G347" s="70">
        <f t="shared" si="21"/>
        <v>5.1200885381909327</v>
      </c>
      <c r="H347" s="70">
        <f t="shared" si="22"/>
        <v>4.4747238242832772</v>
      </c>
      <c r="I347" s="70">
        <f t="shared" si="23"/>
        <v>3.9000000000000004</v>
      </c>
      <c r="J347" s="70">
        <f>$J$20-$I347</f>
        <v>12.6</v>
      </c>
      <c r="K347" s="69">
        <f>B347-J347</f>
        <v>0</v>
      </c>
      <c r="L347" s="70">
        <f>IF($L$20-$I347&gt;0,$L$20-$I347,0)</f>
        <v>11.1</v>
      </c>
      <c r="M347" s="70"/>
      <c r="O347"/>
      <c r="P347"/>
      <c r="Q347"/>
      <c r="R347"/>
      <c r="S347"/>
      <c r="T347"/>
      <c r="U347"/>
    </row>
    <row r="348" spans="1:21" x14ac:dyDescent="0.2">
      <c r="A348" s="20">
        <v>43789</v>
      </c>
      <c r="B348" s="45">
        <v>14.1</v>
      </c>
      <c r="C348" s="22"/>
      <c r="D348" s="23"/>
      <c r="E348" s="42">
        <f>16.5-B348</f>
        <v>2.4000000000000004</v>
      </c>
      <c r="F348" s="70">
        <f t="shared" si="20"/>
        <v>1.5495676968728509</v>
      </c>
      <c r="G348" s="70">
        <f t="shared" si="21"/>
        <v>3.1941684268573218</v>
      </c>
      <c r="H348" s="70">
        <f t="shared" si="22"/>
        <v>5.1200885381909345</v>
      </c>
      <c r="I348" s="70">
        <f t="shared" si="23"/>
        <v>2.4000000000000004</v>
      </c>
      <c r="J348" s="70">
        <f>$J$20-$I348</f>
        <v>14.1</v>
      </c>
      <c r="K348" s="69">
        <f>B348-J348</f>
        <v>0</v>
      </c>
      <c r="L348" s="70">
        <f>IF($L$20-$I348&gt;0,$L$20-$I348,0)</f>
        <v>12.6</v>
      </c>
      <c r="M348" s="70"/>
      <c r="O348"/>
      <c r="P348"/>
      <c r="Q348"/>
      <c r="R348"/>
      <c r="S348"/>
      <c r="T348"/>
      <c r="U348"/>
    </row>
    <row r="349" spans="1:21" x14ac:dyDescent="0.2">
      <c r="A349" s="20">
        <v>43790</v>
      </c>
      <c r="B349" s="45">
        <v>14.5</v>
      </c>
      <c r="C349" s="22"/>
      <c r="D349" s="23"/>
      <c r="E349" s="42">
        <f>16.5-B349</f>
        <v>2</v>
      </c>
      <c r="F349" s="70">
        <f t="shared" si="20"/>
        <v>2.0261880804206878</v>
      </c>
      <c r="G349" s="70">
        <f t="shared" si="21"/>
        <v>1.5495676968728505</v>
      </c>
      <c r="H349" s="70">
        <f t="shared" si="22"/>
        <v>3.1941684268573223</v>
      </c>
      <c r="I349" s="70">
        <f t="shared" si="23"/>
        <v>2</v>
      </c>
      <c r="J349" s="70">
        <f>$J$20-$I349</f>
        <v>14.5</v>
      </c>
      <c r="K349" s="69">
        <f>B349-J349</f>
        <v>0</v>
      </c>
      <c r="L349" s="70">
        <f>IF($L$20-$I349&gt;0,$L$20-$I349,0)</f>
        <v>13</v>
      </c>
      <c r="M349" s="70"/>
      <c r="O349"/>
      <c r="P349"/>
      <c r="Q349"/>
      <c r="R349"/>
      <c r="S349"/>
      <c r="T349"/>
      <c r="U349"/>
    </row>
    <row r="350" spans="1:21" x14ac:dyDescent="0.2">
      <c r="A350" s="20">
        <v>43791</v>
      </c>
      <c r="B350" s="45">
        <v>11.2</v>
      </c>
      <c r="C350" s="22"/>
      <c r="D350" s="23"/>
      <c r="E350" s="42">
        <f>16.5-B350</f>
        <v>5.3000000000000007</v>
      </c>
      <c r="F350" s="70">
        <f t="shared" si="20"/>
        <v>7.5619780103108498</v>
      </c>
      <c r="G350" s="70">
        <f t="shared" si="21"/>
        <v>2.0261880804206864</v>
      </c>
      <c r="H350" s="70">
        <f t="shared" si="22"/>
        <v>1.5495676968728511</v>
      </c>
      <c r="I350" s="70">
        <f t="shared" si="23"/>
        <v>5.3000000000000007</v>
      </c>
      <c r="J350" s="70">
        <f>$J$20-$I350</f>
        <v>11.2</v>
      </c>
      <c r="K350" s="69">
        <f>B350-J350</f>
        <v>0</v>
      </c>
      <c r="L350" s="70">
        <f>IF($L$20-$I350&gt;0,$L$20-$I350,0)</f>
        <v>9.6999999999999993</v>
      </c>
      <c r="M350" s="70"/>
      <c r="O350"/>
      <c r="P350"/>
      <c r="Q350"/>
      <c r="R350"/>
      <c r="S350"/>
      <c r="T350"/>
      <c r="U350"/>
    </row>
    <row r="351" spans="1:21" x14ac:dyDescent="0.2">
      <c r="A351" s="20">
        <v>43792</v>
      </c>
      <c r="B351" s="45">
        <v>10</v>
      </c>
      <c r="C351" s="22"/>
      <c r="D351" s="23"/>
      <c r="E351" s="42">
        <f>16.5-B351</f>
        <v>6.5</v>
      </c>
      <c r="F351" s="70">
        <f t="shared" si="20"/>
        <v>6.7146463147744608</v>
      </c>
      <c r="G351" s="70">
        <f t="shared" si="21"/>
        <v>7.5619780103108516</v>
      </c>
      <c r="H351" s="70">
        <f t="shared" si="22"/>
        <v>2.0261880804206855</v>
      </c>
      <c r="I351" s="70">
        <f t="shared" si="23"/>
        <v>6.5</v>
      </c>
      <c r="J351" s="70">
        <f>$J$20-$I351</f>
        <v>10</v>
      </c>
      <c r="K351" s="69">
        <f>B351-J351</f>
        <v>0</v>
      </c>
      <c r="L351" s="70">
        <f>IF($L$20-$I351&gt;0,$L$20-$I351,0)</f>
        <v>8.5</v>
      </c>
      <c r="M351" s="70"/>
      <c r="O351"/>
      <c r="P351"/>
      <c r="Q351"/>
      <c r="R351"/>
      <c r="S351"/>
      <c r="T351"/>
      <c r="U351"/>
    </row>
    <row r="352" spans="1:21" x14ac:dyDescent="0.2">
      <c r="A352" s="20">
        <v>43793</v>
      </c>
      <c r="B352" s="45">
        <v>9.3000000000000007</v>
      </c>
      <c r="C352" s="22"/>
      <c r="D352" s="23"/>
      <c r="E352" s="42">
        <f>16.5-B352</f>
        <v>7.1999999999999993</v>
      </c>
      <c r="F352" s="70">
        <f t="shared" si="20"/>
        <v>7.3823471742276272</v>
      </c>
      <c r="G352" s="70">
        <f t="shared" si="21"/>
        <v>6.7146463147744608</v>
      </c>
      <c r="H352" s="70">
        <f t="shared" si="22"/>
        <v>7.5619780103108525</v>
      </c>
      <c r="I352" s="70">
        <f t="shared" si="23"/>
        <v>7.1999999999999993</v>
      </c>
      <c r="J352" s="70">
        <f>$J$20-$I352</f>
        <v>9.3000000000000007</v>
      </c>
      <c r="K352" s="69">
        <f>B352-J352</f>
        <v>0</v>
      </c>
      <c r="L352" s="70">
        <f>IF($L$20-$I352&gt;0,$L$20-$I352,0)</f>
        <v>7.8000000000000007</v>
      </c>
      <c r="M352" s="70"/>
      <c r="O352"/>
      <c r="P352"/>
      <c r="Q352"/>
      <c r="R352"/>
      <c r="S352"/>
      <c r="T352"/>
      <c r="U352"/>
    </row>
    <row r="353" spans="1:21" x14ac:dyDescent="0.2">
      <c r="A353" s="20">
        <v>43794</v>
      </c>
      <c r="B353" s="45">
        <v>8.4</v>
      </c>
      <c r="C353" s="22"/>
      <c r="D353" s="23"/>
      <c r="E353" s="42">
        <f>16.5-B353</f>
        <v>8.1</v>
      </c>
      <c r="F353" s="70">
        <f t="shared" si="20"/>
        <v>8.6897186937571096</v>
      </c>
      <c r="G353" s="70">
        <f t="shared" si="21"/>
        <v>7.3823471742276254</v>
      </c>
      <c r="H353" s="70">
        <f t="shared" si="22"/>
        <v>6.7146463147744617</v>
      </c>
      <c r="I353" s="70">
        <f t="shared" si="23"/>
        <v>8.1</v>
      </c>
      <c r="J353" s="70">
        <f>$J$20-$I353</f>
        <v>8.4</v>
      </c>
      <c r="K353" s="69">
        <f>B353-J353</f>
        <v>0</v>
      </c>
      <c r="L353" s="70">
        <f>IF($L$20-$I353&gt;0,$L$20-$I353,0)</f>
        <v>6.9</v>
      </c>
      <c r="M353" s="70"/>
      <c r="O353"/>
      <c r="P353"/>
      <c r="Q353"/>
      <c r="R353"/>
      <c r="S353"/>
      <c r="T353"/>
      <c r="U353"/>
    </row>
    <row r="354" spans="1:21" x14ac:dyDescent="0.2">
      <c r="A354" s="20">
        <v>43795</v>
      </c>
      <c r="B354" s="45">
        <v>6.8000000000000007</v>
      </c>
      <c r="C354" s="22"/>
      <c r="D354" s="23"/>
      <c r="E354" s="42">
        <f>16.5-B354</f>
        <v>9.6999999999999993</v>
      </c>
      <c r="F354" s="70">
        <f t="shared" si="20"/>
        <v>10.591416124083507</v>
      </c>
      <c r="G354" s="70">
        <f t="shared" si="21"/>
        <v>8.6897186937571114</v>
      </c>
      <c r="H354" s="70">
        <f t="shared" si="22"/>
        <v>7.3823471742276237</v>
      </c>
      <c r="I354" s="70">
        <f t="shared" si="23"/>
        <v>9.6999999999999993</v>
      </c>
      <c r="J354" s="70">
        <f>$J$20-$I354</f>
        <v>6.8000000000000007</v>
      </c>
      <c r="K354" s="69">
        <f>B354-J354</f>
        <v>0</v>
      </c>
      <c r="L354" s="70">
        <f>IF($L$20-$I354&gt;0,$L$20-$I354,0)</f>
        <v>5.3000000000000007</v>
      </c>
      <c r="M354" s="70"/>
      <c r="O354"/>
      <c r="P354"/>
      <c r="Q354"/>
      <c r="R354"/>
      <c r="S354"/>
      <c r="T354"/>
      <c r="U354"/>
    </row>
    <row r="355" spans="1:21" x14ac:dyDescent="0.2">
      <c r="A355" s="20">
        <v>43796</v>
      </c>
      <c r="B355" s="45">
        <v>6.4</v>
      </c>
      <c r="C355" s="22"/>
      <c r="D355" s="23"/>
      <c r="E355" s="42">
        <f>16.5-B355</f>
        <v>10.1</v>
      </c>
      <c r="F355" s="70">
        <f t="shared" si="20"/>
        <v>10.089338822332062</v>
      </c>
      <c r="G355" s="70">
        <f t="shared" si="21"/>
        <v>10.591416124083505</v>
      </c>
      <c r="H355" s="70">
        <f t="shared" si="22"/>
        <v>8.6897186937571114</v>
      </c>
      <c r="I355" s="70">
        <f t="shared" si="23"/>
        <v>10.1</v>
      </c>
      <c r="J355" s="70">
        <f>$J$20-$I355</f>
        <v>6.4</v>
      </c>
      <c r="K355" s="69">
        <f>B355-J355</f>
        <v>0</v>
      </c>
      <c r="L355" s="70">
        <f>IF($L$20-$I355&gt;0,$L$20-$I355,0)</f>
        <v>4.9000000000000004</v>
      </c>
      <c r="M355" s="70"/>
      <c r="O355"/>
      <c r="P355"/>
      <c r="Q355"/>
      <c r="R355"/>
      <c r="S355"/>
      <c r="T355"/>
      <c r="U355"/>
    </row>
    <row r="356" spans="1:21" x14ac:dyDescent="0.2">
      <c r="A356" s="20">
        <v>43797</v>
      </c>
      <c r="B356" s="45">
        <v>6.9</v>
      </c>
      <c r="C356" s="22"/>
      <c r="D356" s="23"/>
      <c r="E356" s="42">
        <f>16.5-B356</f>
        <v>9.6</v>
      </c>
      <c r="F356" s="70">
        <f t="shared" si="20"/>
        <v>9.1900945681533841</v>
      </c>
      <c r="G356" s="70">
        <f t="shared" si="21"/>
        <v>10.089338822332062</v>
      </c>
      <c r="H356" s="70">
        <f t="shared" si="22"/>
        <v>10.591416124083505</v>
      </c>
      <c r="I356" s="70">
        <f t="shared" si="23"/>
        <v>9.6</v>
      </c>
      <c r="J356" s="70">
        <f>$J$20-$I356</f>
        <v>6.9</v>
      </c>
      <c r="K356" s="69">
        <f>B356-J356</f>
        <v>0</v>
      </c>
      <c r="L356" s="70">
        <f>IF($L$20-$I356&gt;0,$L$20-$I356,0)</f>
        <v>5.4</v>
      </c>
      <c r="M356" s="70"/>
      <c r="O356"/>
      <c r="P356"/>
      <c r="Q356"/>
      <c r="R356"/>
      <c r="S356"/>
      <c r="T356"/>
      <c r="U356"/>
    </row>
    <row r="357" spans="1:21" x14ac:dyDescent="0.2">
      <c r="A357" s="20">
        <v>43798</v>
      </c>
      <c r="B357" s="45">
        <v>9.3000000000000007</v>
      </c>
      <c r="C357" s="22"/>
      <c r="D357" s="23"/>
      <c r="E357" s="42">
        <f>16.5-B357</f>
        <v>7.1999999999999993</v>
      </c>
      <c r="F357" s="70">
        <f t="shared" si="20"/>
        <v>5.7233962455346301</v>
      </c>
      <c r="G357" s="70">
        <f t="shared" si="21"/>
        <v>9.1900945681533841</v>
      </c>
      <c r="H357" s="70">
        <f t="shared" si="22"/>
        <v>10.089338822332058</v>
      </c>
      <c r="I357" s="70">
        <f t="shared" si="23"/>
        <v>7.1999999999999993</v>
      </c>
      <c r="J357" s="70">
        <f>$J$20-$I357</f>
        <v>9.3000000000000007</v>
      </c>
      <c r="K357" s="69">
        <f>B357-J357</f>
        <v>0</v>
      </c>
      <c r="L357" s="70">
        <f>IF($L$20-$I357&gt;0,$L$20-$I357,0)</f>
        <v>7.8000000000000007</v>
      </c>
      <c r="M357" s="70"/>
      <c r="O357"/>
      <c r="P357"/>
      <c r="Q357"/>
      <c r="R357"/>
      <c r="S357"/>
      <c r="T357"/>
      <c r="U357"/>
    </row>
    <row r="358" spans="1:21" x14ac:dyDescent="0.2">
      <c r="A358" s="20">
        <v>43799</v>
      </c>
      <c r="B358" s="46">
        <v>12.2</v>
      </c>
      <c r="C358" s="24">
        <v>296.99999999999994</v>
      </c>
      <c r="D358" s="25">
        <v>297</v>
      </c>
      <c r="E358" s="42">
        <f>16.5-B358</f>
        <v>4.3000000000000007</v>
      </c>
      <c r="F358" s="70">
        <f t="shared" si="20"/>
        <v>2.7732861158737894</v>
      </c>
      <c r="G358" s="70">
        <f t="shared" si="21"/>
        <v>5.7233962455346301</v>
      </c>
      <c r="H358" s="70">
        <f t="shared" si="22"/>
        <v>9.1900945681533805</v>
      </c>
      <c r="I358" s="70">
        <f t="shared" si="23"/>
        <v>4.3000000000000007</v>
      </c>
      <c r="J358" s="70">
        <f>$J$20-$I358</f>
        <v>12.2</v>
      </c>
      <c r="K358" s="69">
        <f>B358-J358</f>
        <v>0</v>
      </c>
      <c r="L358" s="70">
        <f>IF($L$20-$I358&gt;0,$L$20-$I358,0)</f>
        <v>10.7</v>
      </c>
      <c r="M358" s="70"/>
      <c r="O358"/>
      <c r="P358"/>
      <c r="Q358"/>
      <c r="R358"/>
      <c r="S358"/>
      <c r="T358"/>
      <c r="U358"/>
    </row>
    <row r="359" spans="1:21" x14ac:dyDescent="0.2">
      <c r="A359" s="20">
        <v>43800</v>
      </c>
      <c r="B359" s="45">
        <v>14</v>
      </c>
      <c r="C359" s="22"/>
      <c r="D359" s="23"/>
      <c r="E359" s="42">
        <f>16.5-B359</f>
        <v>2.5</v>
      </c>
      <c r="F359" s="70">
        <f t="shared" si="20"/>
        <v>1.8261242344740003</v>
      </c>
      <c r="G359" s="70">
        <f t="shared" si="21"/>
        <v>2.7732861158737894</v>
      </c>
      <c r="H359" s="70">
        <f t="shared" si="22"/>
        <v>5.7233962455346292</v>
      </c>
      <c r="I359" s="70">
        <f t="shared" si="23"/>
        <v>2.5</v>
      </c>
      <c r="J359" s="70">
        <f>$J$20-$I359</f>
        <v>14</v>
      </c>
      <c r="K359" s="69">
        <f>B359-J359</f>
        <v>0</v>
      </c>
      <c r="L359" s="70">
        <f>IF($L$20-$I359&gt;0,$L$20-$I359,0)</f>
        <v>12.5</v>
      </c>
      <c r="M359" s="70"/>
      <c r="O359"/>
      <c r="P359"/>
      <c r="Q359"/>
      <c r="R359"/>
      <c r="S359"/>
      <c r="T359"/>
      <c r="U359"/>
    </row>
    <row r="360" spans="1:21" x14ac:dyDescent="0.2">
      <c r="A360" s="20">
        <v>43801</v>
      </c>
      <c r="B360" s="45">
        <v>13.9</v>
      </c>
      <c r="C360" s="22"/>
      <c r="D360" s="23"/>
      <c r="E360" s="42">
        <f>16.5-B360</f>
        <v>2.5999999999999996</v>
      </c>
      <c r="F360" s="70">
        <f t="shared" si="20"/>
        <v>2.9580568634507012</v>
      </c>
      <c r="G360" s="70">
        <f t="shared" si="21"/>
        <v>1.8261242344740003</v>
      </c>
      <c r="H360" s="70">
        <f t="shared" si="22"/>
        <v>2.7732861158737898</v>
      </c>
      <c r="I360" s="70">
        <f t="shared" si="23"/>
        <v>2.5999999999999996</v>
      </c>
      <c r="J360" s="70">
        <f>$J$20-$I360</f>
        <v>13.9</v>
      </c>
      <c r="K360" s="69">
        <f>B360-J360</f>
        <v>0</v>
      </c>
      <c r="L360" s="70">
        <f>IF($L$20-$I360&gt;0,$L$20-$I360,0)</f>
        <v>12.4</v>
      </c>
      <c r="M360" s="70"/>
      <c r="O360"/>
      <c r="P360"/>
      <c r="Q360"/>
      <c r="R360"/>
      <c r="S360"/>
      <c r="T360"/>
      <c r="U360"/>
    </row>
    <row r="361" spans="1:21" x14ac:dyDescent="0.2">
      <c r="A361" s="20">
        <v>43802</v>
      </c>
      <c r="B361" s="45">
        <v>14.4</v>
      </c>
      <c r="C361" s="22"/>
      <c r="D361" s="23"/>
      <c r="E361" s="42">
        <f>16.5-B361</f>
        <v>2.0999999999999996</v>
      </c>
      <c r="F361" s="70">
        <f t="shared" si="20"/>
        <v>1.7166175291956491</v>
      </c>
      <c r="G361" s="70">
        <f t="shared" si="21"/>
        <v>2.9580568634507007</v>
      </c>
      <c r="H361" s="70">
        <f t="shared" si="22"/>
        <v>1.8261242344740003</v>
      </c>
      <c r="I361" s="70">
        <f t="shared" si="23"/>
        <v>2.0999999999999996</v>
      </c>
      <c r="J361" s="70">
        <f>$J$20-$I361</f>
        <v>14.4</v>
      </c>
      <c r="K361" s="69">
        <f>B361-J361</f>
        <v>0</v>
      </c>
      <c r="L361" s="70">
        <f>IF($L$20-$I361&gt;0,$L$20-$I361,0)</f>
        <v>12.9</v>
      </c>
      <c r="M361" s="70"/>
      <c r="O361"/>
      <c r="P361"/>
      <c r="Q361"/>
      <c r="R361"/>
      <c r="S361"/>
      <c r="T361"/>
      <c r="U361"/>
    </row>
    <row r="362" spans="1:21" x14ac:dyDescent="0.2">
      <c r="A362" s="20">
        <v>43803</v>
      </c>
      <c r="B362" s="45">
        <v>14.2</v>
      </c>
      <c r="C362" s="22"/>
      <c r="D362" s="23"/>
      <c r="E362" s="42">
        <f>16.5-B362</f>
        <v>2.3000000000000007</v>
      </c>
      <c r="F362" s="70">
        <f t="shared" si="20"/>
        <v>2.4820150914937265</v>
      </c>
      <c r="G362" s="70">
        <f t="shared" si="21"/>
        <v>1.7166175291956496</v>
      </c>
      <c r="H362" s="70">
        <f t="shared" si="22"/>
        <v>2.9580568634507007</v>
      </c>
      <c r="I362" s="70">
        <f t="shared" si="23"/>
        <v>2.3000000000000007</v>
      </c>
      <c r="J362" s="70">
        <f>$J$20-$I362</f>
        <v>14.2</v>
      </c>
      <c r="K362" s="69">
        <f>B362-J362</f>
        <v>0</v>
      </c>
      <c r="L362" s="70">
        <f>IF($L$20-$I362&gt;0,$L$20-$I362,0)</f>
        <v>12.7</v>
      </c>
      <c r="M362" s="70"/>
      <c r="O362"/>
      <c r="P362"/>
      <c r="Q362"/>
      <c r="R362"/>
      <c r="S362"/>
      <c r="T362"/>
      <c r="U362"/>
    </row>
    <row r="363" spans="1:21" x14ac:dyDescent="0.2">
      <c r="A363" s="20">
        <v>43804</v>
      </c>
      <c r="B363" s="45">
        <v>15.4</v>
      </c>
      <c r="C363" s="22"/>
      <c r="D363" s="23"/>
      <c r="E363" s="42">
        <f>16.5-B363</f>
        <v>1.0999999999999996</v>
      </c>
      <c r="F363" s="70">
        <f t="shared" si="20"/>
        <v>0.30622286605386129</v>
      </c>
      <c r="G363" s="70">
        <f t="shared" si="21"/>
        <v>2.4820150914937265</v>
      </c>
      <c r="H363" s="70">
        <f t="shared" si="22"/>
        <v>1.7166175291956498</v>
      </c>
      <c r="I363" s="70">
        <f t="shared" si="23"/>
        <v>1.0999999999999996</v>
      </c>
      <c r="J363" s="70">
        <f>$J$20-$I363</f>
        <v>15.4</v>
      </c>
      <c r="K363" s="69">
        <f>B363-J363</f>
        <v>0</v>
      </c>
      <c r="L363" s="70">
        <f>IF($L$20-$I363&gt;0,$L$20-$I363,0)</f>
        <v>13.9</v>
      </c>
      <c r="M363" s="70"/>
      <c r="O363"/>
      <c r="P363"/>
      <c r="Q363"/>
      <c r="R363"/>
      <c r="S363"/>
      <c r="T363"/>
      <c r="U363"/>
    </row>
    <row r="364" spans="1:21" x14ac:dyDescent="0.2">
      <c r="A364" s="20">
        <v>43805</v>
      </c>
      <c r="B364" s="45">
        <v>13.3</v>
      </c>
      <c r="C364" s="22"/>
      <c r="D364" s="23"/>
      <c r="E364" s="42">
        <f>16.5-B364</f>
        <v>3.1999999999999993</v>
      </c>
      <c r="F364" s="70">
        <f t="shared" si="20"/>
        <v>4.7665527183907805</v>
      </c>
      <c r="G364" s="70">
        <f t="shared" si="21"/>
        <v>0.30622286605386129</v>
      </c>
      <c r="H364" s="70">
        <f t="shared" si="22"/>
        <v>2.4820150914937265</v>
      </c>
      <c r="I364" s="70">
        <f t="shared" si="23"/>
        <v>3.1999999999999993</v>
      </c>
      <c r="J364" s="70">
        <f>$J$20-$I364</f>
        <v>13.3</v>
      </c>
      <c r="K364" s="69">
        <f>B364-J364</f>
        <v>0</v>
      </c>
      <c r="L364" s="70">
        <f>IF($L$20-$I364&gt;0,$L$20-$I364,0)</f>
        <v>11.8</v>
      </c>
      <c r="M364" s="70"/>
      <c r="O364"/>
      <c r="P364"/>
      <c r="Q364"/>
      <c r="R364"/>
      <c r="S364"/>
      <c r="T364"/>
      <c r="U364"/>
    </row>
    <row r="365" spans="1:21" x14ac:dyDescent="0.2">
      <c r="A365" s="20">
        <v>43806</v>
      </c>
      <c r="B365" s="45">
        <v>9.8000000000000007</v>
      </c>
      <c r="C365" s="22"/>
      <c r="D365" s="23"/>
      <c r="E365" s="42">
        <f>16.5-B365</f>
        <v>6.6999999999999993</v>
      </c>
      <c r="F365" s="70">
        <f t="shared" si="20"/>
        <v>8.7323531631289661</v>
      </c>
      <c r="G365" s="70">
        <f t="shared" si="21"/>
        <v>4.7665527183907797</v>
      </c>
      <c r="H365" s="70">
        <f t="shared" si="22"/>
        <v>0.3062228660538624</v>
      </c>
      <c r="I365" s="70">
        <f t="shared" si="23"/>
        <v>6.6999999999999993</v>
      </c>
      <c r="J365" s="70">
        <f>$J$20-$I365</f>
        <v>9.8000000000000007</v>
      </c>
      <c r="K365" s="69">
        <f>B365-J365</f>
        <v>0</v>
      </c>
      <c r="L365" s="70">
        <f>IF($L$20-$I365&gt;0,$L$20-$I365,0)</f>
        <v>8.3000000000000007</v>
      </c>
      <c r="M365" s="70"/>
      <c r="O365"/>
      <c r="P365"/>
      <c r="Q365"/>
      <c r="R365"/>
      <c r="S365"/>
      <c r="T365"/>
      <c r="U365"/>
    </row>
    <row r="366" spans="1:21" x14ac:dyDescent="0.2">
      <c r="A366" s="20">
        <v>43807</v>
      </c>
      <c r="B366" s="45">
        <v>8</v>
      </c>
      <c r="C366" s="22"/>
      <c r="D366" s="23"/>
      <c r="E366" s="42">
        <f>16.5-B366</f>
        <v>8.5</v>
      </c>
      <c r="F366" s="70">
        <f t="shared" si="20"/>
        <v>9.0060646320370541</v>
      </c>
      <c r="G366" s="70">
        <f t="shared" si="21"/>
        <v>8.7323531631289661</v>
      </c>
      <c r="H366" s="70">
        <f t="shared" si="22"/>
        <v>4.7665527183907797</v>
      </c>
      <c r="I366" s="70">
        <f t="shared" si="23"/>
        <v>8.5</v>
      </c>
      <c r="J366" s="70">
        <f>$J$20-$I366</f>
        <v>8</v>
      </c>
      <c r="K366" s="69">
        <f>B366-J366</f>
        <v>0</v>
      </c>
      <c r="L366" s="70">
        <f>IF($L$20-$I366&gt;0,$L$20-$I366,0)</f>
        <v>6.5</v>
      </c>
      <c r="M366" s="70"/>
      <c r="O366"/>
      <c r="P366"/>
      <c r="Q366"/>
      <c r="R366"/>
      <c r="S366"/>
      <c r="T366"/>
      <c r="U366"/>
    </row>
    <row r="367" spans="1:21" x14ac:dyDescent="0.2">
      <c r="A367" s="20">
        <v>43808</v>
      </c>
      <c r="B367" s="45">
        <v>9.1</v>
      </c>
      <c r="C367" s="22"/>
      <c r="D367" s="23"/>
      <c r="E367" s="42">
        <f>16.5-B367</f>
        <v>7.4</v>
      </c>
      <c r="F367" s="70">
        <f t="shared" si="20"/>
        <v>6.3749088234599798</v>
      </c>
      <c r="G367" s="70">
        <f t="shared" si="21"/>
        <v>9.0060646320370541</v>
      </c>
      <c r="H367" s="70">
        <f t="shared" si="22"/>
        <v>8.7323531631289644</v>
      </c>
      <c r="I367" s="70">
        <f t="shared" si="23"/>
        <v>7.4</v>
      </c>
      <c r="J367" s="70">
        <f>$J$20-$I367</f>
        <v>9.1</v>
      </c>
      <c r="K367" s="69">
        <f>B367-J367</f>
        <v>0</v>
      </c>
      <c r="L367" s="70">
        <f>IF($L$20-$I367&gt;0,$L$20-$I367,0)</f>
        <v>7.6</v>
      </c>
      <c r="M367" s="70"/>
      <c r="O367"/>
      <c r="P367"/>
      <c r="Q367"/>
      <c r="R367"/>
      <c r="S367"/>
      <c r="T367"/>
      <c r="U367"/>
    </row>
    <row r="368" spans="1:21" x14ac:dyDescent="0.2">
      <c r="A368" s="20">
        <v>43809</v>
      </c>
      <c r="B368" s="45">
        <v>11</v>
      </c>
      <c r="C368" s="22"/>
      <c r="D368" s="23"/>
      <c r="E368" s="42">
        <f>16.5-B368</f>
        <v>5.5</v>
      </c>
      <c r="F368" s="70">
        <f t="shared" si="20"/>
        <v>4.4782014829305012</v>
      </c>
      <c r="G368" s="70">
        <f t="shared" si="21"/>
        <v>6.3749088234599807</v>
      </c>
      <c r="H368" s="70">
        <f t="shared" si="22"/>
        <v>9.0060646320370541</v>
      </c>
      <c r="I368" s="70">
        <f t="shared" si="23"/>
        <v>5.5</v>
      </c>
      <c r="J368" s="70">
        <f>$J$20-$I368</f>
        <v>11</v>
      </c>
      <c r="K368" s="69">
        <f>B368-J368</f>
        <v>0</v>
      </c>
      <c r="L368" s="70">
        <f>IF($L$20-$I368&gt;0,$L$20-$I368,0)</f>
        <v>9.5</v>
      </c>
      <c r="M368" s="70"/>
      <c r="O368"/>
      <c r="P368"/>
      <c r="Q368"/>
      <c r="R368"/>
      <c r="S368"/>
      <c r="T368"/>
      <c r="U368"/>
    </row>
    <row r="369" spans="1:21" x14ac:dyDescent="0.2">
      <c r="A369" s="20">
        <v>43810</v>
      </c>
      <c r="B369" s="45">
        <v>11.3</v>
      </c>
      <c r="C369" s="22"/>
      <c r="D369" s="23"/>
      <c r="E369" s="42">
        <f>16.5-B369</f>
        <v>5.1999999999999993</v>
      </c>
      <c r="F369" s="70">
        <f t="shared" si="20"/>
        <v>5.3650811212914187</v>
      </c>
      <c r="G369" s="70">
        <f t="shared" si="21"/>
        <v>4.4782014829304995</v>
      </c>
      <c r="H369" s="70">
        <f t="shared" si="22"/>
        <v>6.3749088234599816</v>
      </c>
      <c r="I369" s="70">
        <f t="shared" si="23"/>
        <v>5.1999999999999993</v>
      </c>
      <c r="J369" s="70">
        <f>$J$20-$I369</f>
        <v>11.3</v>
      </c>
      <c r="K369" s="69">
        <f>B369-J369</f>
        <v>0</v>
      </c>
      <c r="L369" s="70">
        <f>IF($L$20-$I369&gt;0,$L$20-$I369,0)</f>
        <v>9.8000000000000007</v>
      </c>
      <c r="M369" s="70"/>
      <c r="O369"/>
      <c r="P369"/>
      <c r="Q369"/>
      <c r="R369"/>
      <c r="S369"/>
      <c r="T369"/>
      <c r="U369"/>
    </row>
    <row r="370" spans="1:21" x14ac:dyDescent="0.2">
      <c r="A370" s="20">
        <v>43811</v>
      </c>
      <c r="B370" s="45">
        <v>12</v>
      </c>
      <c r="C370" s="22"/>
      <c r="D370" s="23"/>
      <c r="E370" s="42">
        <f>16.5-B370</f>
        <v>4.5</v>
      </c>
      <c r="F370" s="70">
        <f t="shared" si="20"/>
        <v>4.0710925255325403</v>
      </c>
      <c r="G370" s="70">
        <f t="shared" si="21"/>
        <v>5.3650811212914196</v>
      </c>
      <c r="H370" s="70">
        <f t="shared" si="22"/>
        <v>4.4782014829304995</v>
      </c>
      <c r="I370" s="70">
        <f t="shared" si="23"/>
        <v>4.5</v>
      </c>
      <c r="J370" s="70">
        <f>$J$20-$I370</f>
        <v>12</v>
      </c>
      <c r="K370" s="69">
        <f>B370-J370</f>
        <v>0</v>
      </c>
      <c r="L370" s="70">
        <f>IF($L$20-$I370&gt;0,$L$20-$I370,0)</f>
        <v>10.5</v>
      </c>
      <c r="M370" s="70"/>
      <c r="O370"/>
      <c r="P370"/>
      <c r="Q370"/>
      <c r="R370"/>
      <c r="S370"/>
      <c r="T370"/>
      <c r="U370"/>
    </row>
    <row r="371" spans="1:21" x14ac:dyDescent="0.2">
      <c r="A371" s="20">
        <v>43812</v>
      </c>
      <c r="B371" s="45">
        <v>11.5</v>
      </c>
      <c r="C371" s="22"/>
      <c r="D371" s="23"/>
      <c r="E371" s="42">
        <f>16.5-B371</f>
        <v>5</v>
      </c>
      <c r="F371" s="70">
        <f t="shared" si="20"/>
        <v>5.4036068836851605</v>
      </c>
      <c r="G371" s="70">
        <f t="shared" si="21"/>
        <v>4.0710925255325394</v>
      </c>
      <c r="H371" s="70">
        <f t="shared" si="22"/>
        <v>5.3650811212914169</v>
      </c>
      <c r="I371" s="70">
        <f t="shared" si="23"/>
        <v>5</v>
      </c>
      <c r="J371" s="70">
        <f>$J$20-$I371</f>
        <v>11.5</v>
      </c>
      <c r="K371" s="69">
        <f>B371-J371</f>
        <v>0</v>
      </c>
      <c r="L371" s="70">
        <f>IF($L$20-$I371&gt;0,$L$20-$I371,0)</f>
        <v>10</v>
      </c>
      <c r="M371" s="70"/>
      <c r="O371"/>
      <c r="P371"/>
      <c r="Q371"/>
      <c r="R371"/>
      <c r="S371"/>
      <c r="T371"/>
      <c r="U371"/>
    </row>
    <row r="372" spans="1:21" x14ac:dyDescent="0.2">
      <c r="A372" s="20">
        <v>43813</v>
      </c>
      <c r="B372" s="45">
        <v>10.7</v>
      </c>
      <c r="C372" s="22"/>
      <c r="D372" s="23"/>
      <c r="E372" s="42">
        <f>16.5-B372</f>
        <v>5.8000000000000007</v>
      </c>
      <c r="F372" s="70">
        <f t="shared" si="20"/>
        <v>6.2863478039019984</v>
      </c>
      <c r="G372" s="70">
        <f t="shared" si="21"/>
        <v>5.4036068836851605</v>
      </c>
      <c r="H372" s="70">
        <f t="shared" si="22"/>
        <v>4.0710925255325376</v>
      </c>
      <c r="I372" s="70">
        <f t="shared" si="23"/>
        <v>5.8000000000000007</v>
      </c>
      <c r="J372" s="70">
        <f>$J$20-$I372</f>
        <v>10.7</v>
      </c>
      <c r="K372" s="69">
        <f>B372-J372</f>
        <v>0</v>
      </c>
      <c r="L372" s="70">
        <f>IF($L$20-$I372&gt;0,$L$20-$I372,0)</f>
        <v>9.1999999999999993</v>
      </c>
      <c r="M372" s="70"/>
      <c r="O372"/>
      <c r="P372"/>
      <c r="Q372"/>
      <c r="R372"/>
      <c r="S372"/>
      <c r="T372"/>
      <c r="U372"/>
    </row>
    <row r="373" spans="1:21" x14ac:dyDescent="0.2">
      <c r="A373" s="20">
        <v>43814</v>
      </c>
      <c r="B373" s="45">
        <v>9.6</v>
      </c>
      <c r="C373" s="22"/>
      <c r="D373" s="23"/>
      <c r="E373" s="42">
        <f>16.5-B373</f>
        <v>6.9</v>
      </c>
      <c r="F373" s="70">
        <f t="shared" si="20"/>
        <v>7.4562249507681422</v>
      </c>
      <c r="G373" s="70">
        <f t="shared" si="21"/>
        <v>6.2863478039019967</v>
      </c>
      <c r="H373" s="70">
        <f t="shared" si="22"/>
        <v>5.4036068836851614</v>
      </c>
      <c r="I373" s="70">
        <f t="shared" si="23"/>
        <v>6.9</v>
      </c>
      <c r="J373" s="70">
        <f>$J$20-$I373</f>
        <v>9.6</v>
      </c>
      <c r="K373" s="69">
        <f>B373-J373</f>
        <v>0</v>
      </c>
      <c r="L373" s="70">
        <f>IF($L$20-$I373&gt;0,$L$20-$I373,0)</f>
        <v>8.1</v>
      </c>
      <c r="M373" s="70"/>
      <c r="O373"/>
      <c r="P373"/>
      <c r="Q373"/>
      <c r="R373"/>
      <c r="S373"/>
      <c r="T373"/>
      <c r="U373"/>
    </row>
    <row r="374" spans="1:21" x14ac:dyDescent="0.2">
      <c r="A374" s="20">
        <v>43815</v>
      </c>
      <c r="B374" s="45">
        <v>9</v>
      </c>
      <c r="C374" s="22"/>
      <c r="D374" s="23"/>
      <c r="E374" s="42">
        <f>16.5-B374</f>
        <v>7.5</v>
      </c>
      <c r="F374" s="70">
        <f t="shared" si="20"/>
        <v>7.7241628906322637</v>
      </c>
      <c r="G374" s="70">
        <f t="shared" si="21"/>
        <v>7.4562249507681422</v>
      </c>
      <c r="H374" s="70">
        <f t="shared" si="22"/>
        <v>6.2863478039019949</v>
      </c>
      <c r="I374" s="70">
        <f t="shared" si="23"/>
        <v>7.5</v>
      </c>
      <c r="J374" s="70">
        <f>$J$20-$I374</f>
        <v>9</v>
      </c>
      <c r="K374" s="69">
        <f>B374-J374</f>
        <v>0</v>
      </c>
      <c r="L374" s="70">
        <f>IF($L$20-$I374&gt;0,$L$20-$I374,0)</f>
        <v>7.5</v>
      </c>
      <c r="M374" s="70"/>
      <c r="O374"/>
      <c r="P374"/>
      <c r="Q374"/>
      <c r="R374"/>
      <c r="S374"/>
      <c r="T374"/>
      <c r="U374"/>
    </row>
    <row r="375" spans="1:21" x14ac:dyDescent="0.2">
      <c r="A375" s="20">
        <v>43816</v>
      </c>
      <c r="B375" s="45">
        <v>6.5</v>
      </c>
      <c r="C375" s="22"/>
      <c r="D375" s="23"/>
      <c r="E375" s="42">
        <f>16.5-B375</f>
        <v>10</v>
      </c>
      <c r="F375" s="70">
        <f t="shared" si="20"/>
        <v>11.561881062889178</v>
      </c>
      <c r="G375" s="70">
        <f t="shared" si="21"/>
        <v>7.7241628906322646</v>
      </c>
      <c r="H375" s="70">
        <f t="shared" si="22"/>
        <v>7.4562249507681422</v>
      </c>
      <c r="I375" s="70">
        <f t="shared" si="23"/>
        <v>10</v>
      </c>
      <c r="J375" s="70">
        <f>$J$20-$I375</f>
        <v>6.5</v>
      </c>
      <c r="K375" s="69">
        <f>B375-J375</f>
        <v>0</v>
      </c>
      <c r="L375" s="70">
        <f>IF($L$20-$I375&gt;0,$L$20-$I375,0)</f>
        <v>5</v>
      </c>
      <c r="M375" s="70"/>
      <c r="O375"/>
      <c r="P375"/>
      <c r="Q375"/>
      <c r="R375"/>
      <c r="S375"/>
      <c r="T375"/>
      <c r="U375"/>
    </row>
    <row r="376" spans="1:21" x14ac:dyDescent="0.2">
      <c r="A376" s="20">
        <v>43817</v>
      </c>
      <c r="B376" s="45">
        <v>7.5</v>
      </c>
      <c r="C376" s="22"/>
      <c r="D376" s="23"/>
      <c r="E376" s="42">
        <f>16.5-B376</f>
        <v>9</v>
      </c>
      <c r="F376" s="70">
        <f t="shared" si="20"/>
        <v>7.9316989867833678</v>
      </c>
      <c r="G376" s="70">
        <f t="shared" si="21"/>
        <v>11.561881062889178</v>
      </c>
      <c r="H376" s="70">
        <f t="shared" si="22"/>
        <v>7.7241628906322646</v>
      </c>
      <c r="I376" s="70">
        <f t="shared" si="23"/>
        <v>9</v>
      </c>
      <c r="J376" s="70">
        <f>$J$20-$I376</f>
        <v>7.5</v>
      </c>
      <c r="K376" s="69">
        <f>B376-J376</f>
        <v>0</v>
      </c>
      <c r="L376" s="70">
        <f>IF($L$20-$I376&gt;0,$L$20-$I376,0)</f>
        <v>6</v>
      </c>
      <c r="M376" s="70"/>
      <c r="O376"/>
      <c r="P376"/>
      <c r="Q376"/>
      <c r="R376"/>
      <c r="S376"/>
      <c r="T376"/>
      <c r="U376"/>
    </row>
    <row r="377" spans="1:21" x14ac:dyDescent="0.2">
      <c r="A377" s="20">
        <v>43818</v>
      </c>
      <c r="B377" s="45">
        <v>5.6</v>
      </c>
      <c r="C377" s="22"/>
      <c r="D377" s="23"/>
      <c r="E377" s="42">
        <f>16.5-B377</f>
        <v>10.9</v>
      </c>
      <c r="F377" s="70">
        <f t="shared" si="20"/>
        <v>12.273836996126789</v>
      </c>
      <c r="G377" s="70">
        <f t="shared" si="21"/>
        <v>7.9316989867833643</v>
      </c>
      <c r="H377" s="70">
        <f t="shared" si="22"/>
        <v>11.561881062889178</v>
      </c>
      <c r="I377" s="70">
        <f t="shared" si="23"/>
        <v>10.9</v>
      </c>
      <c r="J377" s="70">
        <f>$J$20-$I377</f>
        <v>5.6</v>
      </c>
      <c r="K377" s="69">
        <f>B377-J377</f>
        <v>0</v>
      </c>
      <c r="L377" s="70">
        <f>IF($L$20-$I377&gt;0,$L$20-$I377,0)</f>
        <v>4.0999999999999996</v>
      </c>
      <c r="M377" s="70"/>
      <c r="O377"/>
      <c r="P377"/>
      <c r="Q377"/>
      <c r="R377"/>
      <c r="S377"/>
      <c r="T377"/>
      <c r="U377"/>
    </row>
    <row r="378" spans="1:21" x14ac:dyDescent="0.2">
      <c r="A378" s="20">
        <v>43819</v>
      </c>
      <c r="B378" s="45">
        <v>5.5</v>
      </c>
      <c r="C378" s="22"/>
      <c r="D378" s="23"/>
      <c r="E378" s="42">
        <f>16.5-B378</f>
        <v>11</v>
      </c>
      <c r="F378" s="70">
        <f t="shared" si="20"/>
        <v>10.874465004139378</v>
      </c>
      <c r="G378" s="70">
        <f t="shared" si="21"/>
        <v>12.273836996126791</v>
      </c>
      <c r="H378" s="70">
        <f t="shared" si="22"/>
        <v>7.9316989867833643</v>
      </c>
      <c r="I378" s="70">
        <f t="shared" si="23"/>
        <v>11</v>
      </c>
      <c r="J378" s="70">
        <f>$J$20-$I378</f>
        <v>5.5</v>
      </c>
      <c r="K378" s="69">
        <f>B378-J378</f>
        <v>0</v>
      </c>
      <c r="L378" s="70">
        <f>IF($L$20-$I378&gt;0,$L$20-$I378,0)</f>
        <v>4</v>
      </c>
      <c r="M378" s="70"/>
      <c r="O378"/>
      <c r="P378"/>
      <c r="Q378"/>
      <c r="R378"/>
      <c r="S378"/>
      <c r="T378"/>
      <c r="U378"/>
    </row>
    <row r="379" spans="1:21" x14ac:dyDescent="0.2">
      <c r="A379" s="20">
        <v>43820</v>
      </c>
      <c r="B379" s="45">
        <v>7.5</v>
      </c>
      <c r="C379" s="22"/>
      <c r="D379" s="23"/>
      <c r="E379" s="42">
        <f>16.5-B379</f>
        <v>9</v>
      </c>
      <c r="F379" s="70">
        <f t="shared" si="20"/>
        <v>7.5171279985758455</v>
      </c>
      <c r="G379" s="70">
        <f t="shared" si="21"/>
        <v>10.874465004139378</v>
      </c>
      <c r="H379" s="70">
        <f t="shared" si="22"/>
        <v>12.273836996126795</v>
      </c>
      <c r="I379" s="70">
        <f t="shared" si="23"/>
        <v>9</v>
      </c>
      <c r="J379" s="70">
        <f>$J$20-$I379</f>
        <v>7.5</v>
      </c>
      <c r="K379" s="69">
        <f>B379-J379</f>
        <v>0</v>
      </c>
      <c r="L379" s="70">
        <f>IF($L$20-$I379&gt;0,$L$20-$I379,0)</f>
        <v>6</v>
      </c>
      <c r="M379" s="70"/>
      <c r="O379"/>
      <c r="P379"/>
      <c r="Q379"/>
      <c r="R379"/>
      <c r="S379"/>
      <c r="T379"/>
      <c r="U379"/>
    </row>
    <row r="380" spans="1:21" x14ac:dyDescent="0.2">
      <c r="A380" s="20">
        <v>43821</v>
      </c>
      <c r="B380" s="45">
        <v>8.5</v>
      </c>
      <c r="C380" s="22"/>
      <c r="D380" s="23"/>
      <c r="E380" s="42">
        <f>16.5-B380</f>
        <v>8</v>
      </c>
      <c r="F380" s="70">
        <f t="shared" si="20"/>
        <v>7.7623585000221809</v>
      </c>
      <c r="G380" s="70">
        <f t="shared" si="21"/>
        <v>7.5171279985758472</v>
      </c>
      <c r="H380" s="70">
        <f t="shared" si="22"/>
        <v>10.874465004139378</v>
      </c>
      <c r="I380" s="70">
        <f t="shared" si="23"/>
        <v>8</v>
      </c>
      <c r="J380" s="70">
        <f>$J$20-$I380</f>
        <v>8.5</v>
      </c>
      <c r="K380" s="69">
        <f>B380-J380</f>
        <v>0</v>
      </c>
      <c r="L380" s="70">
        <f>IF($L$20-$I380&gt;0,$L$20-$I380,0)</f>
        <v>7</v>
      </c>
      <c r="M380" s="70"/>
      <c r="O380"/>
      <c r="P380"/>
      <c r="Q380"/>
      <c r="R380"/>
      <c r="S380"/>
      <c r="T380"/>
      <c r="U380"/>
    </row>
    <row r="381" spans="1:21" x14ac:dyDescent="0.2">
      <c r="A381" s="20">
        <v>43822</v>
      </c>
      <c r="B381" s="45">
        <v>8.9</v>
      </c>
      <c r="C381" s="22"/>
      <c r="D381" s="23"/>
      <c r="E381" s="42">
        <f>16.5-B381</f>
        <v>7.6</v>
      </c>
      <c r="F381" s="70">
        <f t="shared" si="20"/>
        <v>7.5326327502262682</v>
      </c>
      <c r="G381" s="70">
        <f t="shared" si="21"/>
        <v>7.7623585000221809</v>
      </c>
      <c r="H381" s="70">
        <f t="shared" si="22"/>
        <v>7.5171279985758499</v>
      </c>
      <c r="I381" s="70">
        <f t="shared" si="23"/>
        <v>7.6</v>
      </c>
      <c r="J381" s="70">
        <f>$J$20-$I381</f>
        <v>8.9</v>
      </c>
      <c r="K381" s="69">
        <f>B381-J381</f>
        <v>0</v>
      </c>
      <c r="L381" s="70">
        <f>IF($L$20-$I381&gt;0,$L$20-$I381,0)</f>
        <v>7.4</v>
      </c>
      <c r="M381" s="70"/>
      <c r="O381"/>
      <c r="P381"/>
      <c r="Q381"/>
      <c r="R381"/>
      <c r="S381"/>
      <c r="T381"/>
      <c r="U381"/>
    </row>
    <row r="382" spans="1:21" x14ac:dyDescent="0.2">
      <c r="A382" s="20">
        <v>43823</v>
      </c>
      <c r="B382" s="45">
        <v>8.3000000000000007</v>
      </c>
      <c r="C382" s="22"/>
      <c r="D382" s="23"/>
      <c r="E382" s="42">
        <f>16.5-B382</f>
        <v>8.1999999999999993</v>
      </c>
      <c r="F382" s="70">
        <f t="shared" si="20"/>
        <v>8.6066238748831694</v>
      </c>
      <c r="G382" s="70">
        <f t="shared" si="21"/>
        <v>7.5326327502262664</v>
      </c>
      <c r="H382" s="70">
        <f t="shared" si="22"/>
        <v>7.7623585000221818</v>
      </c>
      <c r="I382" s="70">
        <f t="shared" si="23"/>
        <v>8.1999999999999993</v>
      </c>
      <c r="J382" s="70">
        <f>$J$20-$I382</f>
        <v>8.3000000000000007</v>
      </c>
      <c r="K382" s="69">
        <f>B382-J382</f>
        <v>0</v>
      </c>
      <c r="L382" s="70">
        <f>IF($L$20-$I382&gt;0,$L$20-$I382,0)</f>
        <v>6.8000000000000007</v>
      </c>
      <c r="M382" s="70"/>
      <c r="O382"/>
      <c r="P382"/>
      <c r="Q382"/>
      <c r="R382"/>
      <c r="S382"/>
      <c r="T382"/>
      <c r="U382"/>
    </row>
    <row r="383" spans="1:21" x14ac:dyDescent="0.2">
      <c r="A383" s="20">
        <v>43824</v>
      </c>
      <c r="B383" s="45">
        <v>9.4</v>
      </c>
      <c r="C383" s="22"/>
      <c r="D383" s="23"/>
      <c r="E383" s="42">
        <f>16.5-B383</f>
        <v>7.1</v>
      </c>
      <c r="F383" s="70">
        <f t="shared" si="20"/>
        <v>6.2745826041873709</v>
      </c>
      <c r="G383" s="70">
        <f t="shared" si="21"/>
        <v>8.6066238748831694</v>
      </c>
      <c r="H383" s="70">
        <f t="shared" si="22"/>
        <v>7.5326327502262647</v>
      </c>
      <c r="I383" s="70">
        <f t="shared" si="23"/>
        <v>7.1</v>
      </c>
      <c r="J383" s="70">
        <f>$J$20-$I383</f>
        <v>9.4</v>
      </c>
      <c r="K383" s="69">
        <f>B383-J383</f>
        <v>0</v>
      </c>
      <c r="L383" s="70">
        <f>IF($L$20-$I383&gt;0,$L$20-$I383,0)</f>
        <v>7.9</v>
      </c>
      <c r="M383" s="70"/>
      <c r="O383"/>
      <c r="P383"/>
      <c r="Q383"/>
      <c r="R383"/>
      <c r="S383"/>
      <c r="T383"/>
      <c r="U383"/>
    </row>
    <row r="384" spans="1:21" x14ac:dyDescent="0.2">
      <c r="A384" s="20">
        <v>43825</v>
      </c>
      <c r="B384" s="45">
        <v>11.3</v>
      </c>
      <c r="C384" s="22"/>
      <c r="D384" s="23"/>
      <c r="E384" s="42">
        <f>16.5-B384</f>
        <v>5.1999999999999993</v>
      </c>
      <c r="F384" s="70">
        <f t="shared" si="20"/>
        <v>4.0949380520924521</v>
      </c>
      <c r="G384" s="70">
        <f t="shared" si="21"/>
        <v>6.2745826041873709</v>
      </c>
      <c r="H384" s="70">
        <f t="shared" si="22"/>
        <v>8.6066238748831694</v>
      </c>
      <c r="I384" s="70">
        <f t="shared" si="23"/>
        <v>5.1999999999999993</v>
      </c>
      <c r="J384" s="70">
        <f>$J$20-$I384</f>
        <v>11.3</v>
      </c>
      <c r="K384" s="69">
        <f>B384-J384</f>
        <v>0</v>
      </c>
      <c r="L384" s="70">
        <f>IF($L$20-$I384&gt;0,$L$20-$I384,0)</f>
        <v>9.8000000000000007</v>
      </c>
      <c r="M384" s="70"/>
      <c r="O384"/>
      <c r="P384"/>
      <c r="Q384"/>
      <c r="R384"/>
      <c r="S384"/>
      <c r="T384"/>
      <c r="U384"/>
    </row>
    <row r="385" spans="1:21" x14ac:dyDescent="0.2">
      <c r="A385" s="20">
        <v>43826</v>
      </c>
      <c r="B385" s="45">
        <v>10.9</v>
      </c>
      <c r="C385" s="22"/>
      <c r="D385" s="23"/>
      <c r="E385" s="42">
        <f>16.5-B385</f>
        <v>5.6</v>
      </c>
      <c r="F385" s="70">
        <f t="shared" si="20"/>
        <v>6.2401005399225458</v>
      </c>
      <c r="G385" s="70">
        <f t="shared" si="21"/>
        <v>4.0949380520924512</v>
      </c>
      <c r="H385" s="70">
        <f t="shared" si="22"/>
        <v>6.2745826041873709</v>
      </c>
      <c r="I385" s="70">
        <f t="shared" si="23"/>
        <v>5.6</v>
      </c>
      <c r="J385" s="70">
        <f>$J$20-$I385</f>
        <v>10.9</v>
      </c>
      <c r="K385" s="69">
        <f>B385-J385</f>
        <v>0</v>
      </c>
      <c r="L385" s="70">
        <f>IF($L$20-$I385&gt;0,$L$20-$I385,0)</f>
        <v>9.4</v>
      </c>
      <c r="M385" s="70"/>
      <c r="O385"/>
      <c r="P385"/>
      <c r="Q385"/>
      <c r="R385"/>
      <c r="S385"/>
      <c r="T385"/>
      <c r="U385"/>
    </row>
    <row r="386" spans="1:21" x14ac:dyDescent="0.2">
      <c r="A386" s="20">
        <v>43827</v>
      </c>
      <c r="B386" s="45">
        <v>12.2</v>
      </c>
      <c r="C386" s="22"/>
      <c r="D386" s="23"/>
      <c r="E386" s="42">
        <f>16.5-B386</f>
        <v>4.3000000000000007</v>
      </c>
      <c r="F386" s="70">
        <f t="shared" si="20"/>
        <v>3.3641267213566537</v>
      </c>
      <c r="G386" s="70">
        <f t="shared" si="21"/>
        <v>6.2401005399225449</v>
      </c>
      <c r="H386" s="70">
        <f t="shared" si="22"/>
        <v>4.0949380520924512</v>
      </c>
      <c r="I386" s="70">
        <f t="shared" si="23"/>
        <v>4.3000000000000007</v>
      </c>
      <c r="J386" s="70">
        <f>$J$20-$I386</f>
        <v>12.2</v>
      </c>
      <c r="K386" s="69">
        <f>B386-J386</f>
        <v>0</v>
      </c>
      <c r="L386" s="70">
        <f>IF($L$20-$I386&gt;0,$L$20-$I386,0)</f>
        <v>10.7</v>
      </c>
      <c r="M386" s="70"/>
      <c r="O386"/>
      <c r="P386"/>
      <c r="Q386"/>
      <c r="R386"/>
      <c r="S386"/>
      <c r="T386"/>
      <c r="U386"/>
    </row>
    <row r="387" spans="1:21" x14ac:dyDescent="0.2">
      <c r="A387" s="20">
        <v>43828</v>
      </c>
      <c r="B387" s="45">
        <v>13.5</v>
      </c>
      <c r="C387" s="22"/>
      <c r="D387" s="23"/>
      <c r="E387" s="42">
        <f>16.5-B387</f>
        <v>3</v>
      </c>
      <c r="F387" s="70">
        <f t="shared" si="20"/>
        <v>2.2779198826679159</v>
      </c>
      <c r="G387" s="70">
        <f t="shared" si="21"/>
        <v>3.3641267213566537</v>
      </c>
      <c r="H387" s="70">
        <f t="shared" si="22"/>
        <v>6.240100539922544</v>
      </c>
      <c r="I387" s="70">
        <f t="shared" si="23"/>
        <v>3</v>
      </c>
      <c r="J387" s="70">
        <f>$J$20-$I387</f>
        <v>13.5</v>
      </c>
      <c r="K387" s="69">
        <f>B387-J387</f>
        <v>0</v>
      </c>
      <c r="L387" s="70">
        <f>IF($L$20-$I387&gt;0,$L$20-$I387,0)</f>
        <v>12</v>
      </c>
      <c r="M387" s="70"/>
      <c r="O387"/>
      <c r="P387"/>
      <c r="Q387"/>
      <c r="R387"/>
      <c r="S387"/>
      <c r="T387"/>
      <c r="U387"/>
    </row>
    <row r="388" spans="1:21" x14ac:dyDescent="0.2">
      <c r="A388" s="20">
        <v>43829</v>
      </c>
      <c r="B388" s="45">
        <v>12.4</v>
      </c>
      <c r="C388" s="22"/>
      <c r="D388" s="31"/>
      <c r="E388" s="42">
        <f>16.5-B388</f>
        <v>4.0999999999999996</v>
      </c>
      <c r="F388" s="70">
        <f t="shared" si="20"/>
        <v>5.1336856051065993</v>
      </c>
      <c r="G388" s="70">
        <f t="shared" si="21"/>
        <v>2.2779198826679155</v>
      </c>
      <c r="H388" s="70">
        <f t="shared" si="22"/>
        <v>3.3641267213566537</v>
      </c>
      <c r="I388" s="70">
        <f t="shared" si="23"/>
        <v>4.0999999999999996</v>
      </c>
      <c r="J388" s="70">
        <f>$J$20-$I388</f>
        <v>12.4</v>
      </c>
      <c r="K388" s="69">
        <f>B388-J388</f>
        <v>0</v>
      </c>
      <c r="L388" s="70">
        <f>IF($L$20-$I388&gt;0,$L$20-$I388,0)</f>
        <v>10.9</v>
      </c>
      <c r="M388" s="70"/>
      <c r="O388"/>
      <c r="P388"/>
      <c r="Q388"/>
      <c r="R388"/>
      <c r="S388"/>
      <c r="T388"/>
      <c r="U388"/>
    </row>
    <row r="389" spans="1:21" ht="13.5" thickBot="1" x14ac:dyDescent="0.25">
      <c r="A389" s="20">
        <v>43830</v>
      </c>
      <c r="B389" s="49">
        <v>12.6</v>
      </c>
      <c r="C389" s="50">
        <v>327.79999999999995</v>
      </c>
      <c r="D389" s="51">
        <v>328</v>
      </c>
      <c r="E389" s="42">
        <f>16.5-B389</f>
        <v>3.9000000000000004</v>
      </c>
      <c r="F389" s="70">
        <f t="shared" si="20"/>
        <v>3.5535038836687156</v>
      </c>
      <c r="G389" s="70">
        <f t="shared" si="21"/>
        <v>5.1336856051065984</v>
      </c>
      <c r="H389" s="70">
        <f t="shared" si="22"/>
        <v>2.2779198826679159</v>
      </c>
      <c r="I389" s="70">
        <f t="shared" si="23"/>
        <v>3.9000000000000004</v>
      </c>
      <c r="J389" s="70">
        <f>$J$20-$I389</f>
        <v>12.6</v>
      </c>
      <c r="K389" s="69">
        <f>B389-J389</f>
        <v>0</v>
      </c>
      <c r="L389" s="70">
        <f>IF($L$20-$I389&gt;0,$L$20-$I389,0)</f>
        <v>11.1</v>
      </c>
      <c r="M389" s="70"/>
      <c r="O389"/>
      <c r="P389"/>
      <c r="Q389"/>
      <c r="R389"/>
      <c r="S389"/>
      <c r="T389"/>
      <c r="U389"/>
    </row>
    <row r="390" spans="1:21" ht="13.5" thickBot="1" x14ac:dyDescent="0.25">
      <c r="A390" s="20"/>
      <c r="B390" s="44"/>
      <c r="C390" s="32"/>
      <c r="D390" s="33"/>
      <c r="O390"/>
      <c r="P390"/>
      <c r="Q390"/>
      <c r="R390"/>
      <c r="S390"/>
      <c r="T390"/>
      <c r="U390"/>
    </row>
    <row r="391" spans="1:21" ht="13.5" thickBot="1" x14ac:dyDescent="0.25">
      <c r="A391" s="34"/>
      <c r="B391" s="35"/>
      <c r="C391" s="35"/>
      <c r="D391" s="36"/>
      <c r="O391"/>
      <c r="P391"/>
      <c r="Q391"/>
      <c r="R391"/>
      <c r="S391"/>
      <c r="T391"/>
      <c r="U391"/>
    </row>
    <row r="392" spans="1:21" x14ac:dyDescent="0.2">
      <c r="A392" s="37" t="s">
        <v>20</v>
      </c>
      <c r="B392" s="21"/>
      <c r="C392" s="21"/>
      <c r="D392" s="55">
        <v>2076</v>
      </c>
      <c r="O392"/>
      <c r="P392"/>
      <c r="Q392"/>
      <c r="R392"/>
      <c r="S392"/>
      <c r="T392"/>
      <c r="U392"/>
    </row>
    <row r="393" spans="1:21" ht="13.5" thickBot="1" x14ac:dyDescent="0.25">
      <c r="A393" s="38" t="s">
        <v>21</v>
      </c>
      <c r="B393" s="21"/>
      <c r="C393" s="21"/>
      <c r="D393" s="56"/>
    </row>
    <row r="394" spans="1:21" ht="13.5" thickBot="1" x14ac:dyDescent="0.25">
      <c r="A394" s="39"/>
      <c r="B394" s="32"/>
      <c r="C394" s="32"/>
      <c r="D394" s="40"/>
    </row>
    <row r="395" spans="1:21" x14ac:dyDescent="0.2">
      <c r="A395" s="41"/>
      <c r="B395" s="21"/>
      <c r="C395" s="21"/>
      <c r="D395" s="21"/>
    </row>
    <row r="396" spans="1:21" x14ac:dyDescent="0.2">
      <c r="A396" s="41"/>
      <c r="B396" s="21"/>
      <c r="C396" s="21"/>
      <c r="D396" s="30"/>
    </row>
    <row r="397" spans="1:21" x14ac:dyDescent="0.2">
      <c r="A397" s="41"/>
      <c r="B397" s="21"/>
      <c r="C397" s="21"/>
      <c r="D397" s="30"/>
    </row>
    <row r="398" spans="1:21" x14ac:dyDescent="0.2">
      <c r="A398" s="41"/>
      <c r="B398" s="21"/>
      <c r="C398" s="21"/>
      <c r="D398" s="30"/>
    </row>
    <row r="399" spans="1:21" x14ac:dyDescent="0.2">
      <c r="A399" s="41"/>
      <c r="B399" s="21"/>
      <c r="C399" s="21"/>
      <c r="D399" s="30"/>
    </row>
    <row r="400" spans="1:21" x14ac:dyDescent="0.2">
      <c r="A400" s="41"/>
      <c r="B400" s="21"/>
      <c r="C400" s="21"/>
      <c r="D400" s="30"/>
    </row>
    <row r="401" spans="1:4" x14ac:dyDescent="0.2">
      <c r="A401" s="41"/>
      <c r="B401" s="21"/>
      <c r="C401" s="21"/>
      <c r="D401" s="30"/>
    </row>
    <row r="402" spans="1:4" x14ac:dyDescent="0.2">
      <c r="A402" s="41"/>
      <c r="B402" s="21"/>
      <c r="C402" s="21"/>
      <c r="D402" s="30"/>
    </row>
    <row r="403" spans="1:4" x14ac:dyDescent="0.2">
      <c r="A403" s="41"/>
      <c r="B403" s="21"/>
      <c r="C403" s="21"/>
      <c r="D403" s="30"/>
    </row>
    <row r="404" spans="1:4" x14ac:dyDescent="0.2">
      <c r="A404" s="41"/>
      <c r="B404" s="21"/>
      <c r="C404" s="21"/>
      <c r="D404" s="30"/>
    </row>
    <row r="405" spans="1:4" x14ac:dyDescent="0.2">
      <c r="A405" s="41"/>
      <c r="B405" s="21"/>
      <c r="C405" s="21"/>
      <c r="D405" s="30"/>
    </row>
    <row r="406" spans="1:4" x14ac:dyDescent="0.2">
      <c r="A406" s="41"/>
      <c r="B406" s="21"/>
      <c r="C406" s="21"/>
      <c r="D406" s="30"/>
    </row>
    <row r="407" spans="1:4" x14ac:dyDescent="0.2">
      <c r="A407" s="41"/>
      <c r="B407" s="21"/>
      <c r="C407" s="21"/>
      <c r="D407" s="30"/>
    </row>
    <row r="408" spans="1:4" x14ac:dyDescent="0.2">
      <c r="A408" s="41"/>
      <c r="B408" s="21"/>
      <c r="C408" s="21"/>
      <c r="D408" s="30"/>
    </row>
    <row r="409" spans="1:4" x14ac:dyDescent="0.2">
      <c r="A409" s="41"/>
      <c r="B409" s="21"/>
      <c r="C409" s="21"/>
      <c r="D409" s="30"/>
    </row>
    <row r="410" spans="1:4" x14ac:dyDescent="0.2">
      <c r="A410" s="41"/>
      <c r="B410" s="21"/>
      <c r="C410" s="21"/>
      <c r="D410" s="30"/>
    </row>
    <row r="411" spans="1:4" x14ac:dyDescent="0.2">
      <c r="A411" s="41"/>
      <c r="B411" s="21"/>
      <c r="C411" s="21"/>
      <c r="D411" s="30"/>
    </row>
    <row r="412" spans="1:4" x14ac:dyDescent="0.2">
      <c r="A412" s="41"/>
      <c r="B412" s="21"/>
      <c r="C412" s="21"/>
      <c r="D412" s="30"/>
    </row>
    <row r="413" spans="1:4" x14ac:dyDescent="0.2">
      <c r="A413" s="41"/>
      <c r="B413" s="21"/>
      <c r="C413" s="21"/>
      <c r="D413" s="30"/>
    </row>
    <row r="414" spans="1:4" x14ac:dyDescent="0.2">
      <c r="A414" s="41"/>
      <c r="B414" s="21"/>
      <c r="C414" s="21"/>
      <c r="D414" s="30"/>
    </row>
    <row r="415" spans="1:4" x14ac:dyDescent="0.2">
      <c r="A415" s="41"/>
      <c r="B415" s="21"/>
      <c r="C415" s="21"/>
      <c r="D415" s="30"/>
    </row>
    <row r="416" spans="1:4" x14ac:dyDescent="0.2">
      <c r="A416" s="41"/>
    </row>
    <row r="417" spans="1:1" x14ac:dyDescent="0.2">
      <c r="A417" s="41"/>
    </row>
  </sheetData>
  <mergeCells count="9">
    <mergeCell ref="A11:D11"/>
    <mergeCell ref="A17:D17"/>
    <mergeCell ref="D392:D393"/>
    <mergeCell ref="A3:D3"/>
    <mergeCell ref="A4:D4"/>
    <mergeCell ref="A6:D6"/>
    <mergeCell ref="A7:D7"/>
    <mergeCell ref="A9:B9"/>
    <mergeCell ref="C9:D9"/>
  </mergeCells>
  <hyperlinks>
    <hyperlink ref="A6" r:id="rId2"/>
  </hyperlinks>
  <pageMargins left="0.55118110236220474" right="0.27559055118110237" top="0.98425196850393704" bottom="0.98425196850393704" header="0.51181102362204722" footer="0.51181102362204722"/>
  <pageSetup paperSize="9" scale="90" orientation="portrait" r:id="rId3"/>
  <headerFooter alignWithMargins="0">
    <oddHeader>&amp;LPIROTECH&amp;Rjbv@pirotech.be</oddHeader>
  </headerFooter>
  <rowBreaks count="12" manualBreakCount="12">
    <brk id="55" max="16383" man="1"/>
    <brk id="83" max="16383" man="1"/>
    <brk id="114" max="16383" man="1"/>
    <brk id="144" max="16383" man="1"/>
    <brk id="175" max="16383" man="1"/>
    <brk id="205" max="16383" man="1"/>
    <brk id="236" max="16383" man="1"/>
    <brk id="267" max="16383" man="1"/>
    <brk id="297" max="16383" man="1"/>
    <brk id="328" max="16383" man="1"/>
    <brk id="358" max="16383" man="1"/>
    <brk id="395" max="16383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DJ2005</vt:lpstr>
      <vt:lpstr>DJ2019</vt:lpstr>
      <vt:lpstr>'DJ2005'!Impression_des_titres</vt:lpstr>
      <vt:lpstr>'DJ2019'!Impression_des_titres</vt:lpstr>
    </vt:vector>
  </TitlesOfParts>
  <Company>FIGAZ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MAERENS</dc:creator>
  <cp:lastModifiedBy>Jean-Benoit Verbeke</cp:lastModifiedBy>
  <cp:lastPrinted>2018-01-08T13:31:39Z</cp:lastPrinted>
  <dcterms:created xsi:type="dcterms:W3CDTF">1999-01-07T09:30:18Z</dcterms:created>
  <dcterms:modified xsi:type="dcterms:W3CDTF">2020-03-04T09:41:49Z</dcterms:modified>
</cp:coreProperties>
</file>